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75" windowWidth="12120" windowHeight="5340" activeTab="3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1">'Balance Sheet'!$A$2:$E$68</definedName>
    <definedName name="_xlnm.Print_Area" localSheetId="3">'Cashflow'!$A$2:$E$55</definedName>
    <definedName name="_xlnm.Print_Area" localSheetId="2">'Equity'!$A$1:$N$81</definedName>
    <definedName name="_xlnm.Print_Area" localSheetId="0">'Income Statement'!$A$2:$G$46</definedName>
    <definedName name="_xlnm.Print_Area">'Income Statement'!$A$1:$F$52</definedName>
  </definedNames>
  <calcPr fullCalcOnLoad="1"/>
</workbook>
</file>

<file path=xl/sharedStrings.xml><?xml version="1.0" encoding="utf-8"?>
<sst xmlns="http://schemas.openxmlformats.org/spreadsheetml/2006/main" count="221" uniqueCount="139">
  <si>
    <t>TANJUNG OFFSHORE BERHAD</t>
  </si>
  <si>
    <t>(Incorporated in Malaysia)</t>
  </si>
  <si>
    <t>(the figures have not been audited)</t>
  </si>
  <si>
    <t>RM'000</t>
  </si>
  <si>
    <t>Associated Company</t>
  </si>
  <si>
    <t>Property, Plant &amp; Equipment</t>
  </si>
  <si>
    <t>CURRENT ASSETS</t>
  </si>
  <si>
    <t>Inventories</t>
  </si>
  <si>
    <t>Trade Receivables</t>
  </si>
  <si>
    <t>Total Current Assets</t>
  </si>
  <si>
    <t>CURRENT LIABILITIES</t>
  </si>
  <si>
    <t>Other Payables &amp; Accruals</t>
  </si>
  <si>
    <t>Short Term Borrowings</t>
  </si>
  <si>
    <t>Provision For Taxation</t>
  </si>
  <si>
    <t>Total Current Liabilities</t>
  </si>
  <si>
    <t>Share Capital</t>
  </si>
  <si>
    <t>Revenue</t>
  </si>
  <si>
    <t>Cost of Sale</t>
  </si>
  <si>
    <t>Gross Profit</t>
  </si>
  <si>
    <t>Other Income</t>
  </si>
  <si>
    <t>Operating Expenses</t>
  </si>
  <si>
    <t>Finance Cost</t>
  </si>
  <si>
    <t>Share of Profit From Associates</t>
  </si>
  <si>
    <t>Taxation:</t>
  </si>
  <si>
    <t>Company and Subsidiary Companies</t>
  </si>
  <si>
    <t>Associate Company</t>
  </si>
  <si>
    <t>Company No.: 662315-U</t>
  </si>
  <si>
    <t>CONDENSED CONSOLIDATED INCOME STATEMENT</t>
  </si>
  <si>
    <t>Current Period</t>
  </si>
  <si>
    <t>Quarter Ended</t>
  </si>
  <si>
    <t>(RM'000)</t>
  </si>
  <si>
    <t>Current Year</t>
  </si>
  <si>
    <t>Cummulative to date</t>
  </si>
  <si>
    <t>Preceding Year</t>
  </si>
  <si>
    <t>Period Ended</t>
  </si>
  <si>
    <t xml:space="preserve">As at </t>
  </si>
  <si>
    <t>As at</t>
  </si>
  <si>
    <t>Company No: 662315-U</t>
  </si>
  <si>
    <t>CONDENSED CONSOLIDATED STATEMENTS</t>
  </si>
  <si>
    <t>(The figures have not been audited)</t>
  </si>
  <si>
    <t xml:space="preserve">Share </t>
  </si>
  <si>
    <t>Accumulated</t>
  </si>
  <si>
    <t>Capital</t>
  </si>
  <si>
    <t>Premium</t>
  </si>
  <si>
    <t>Total</t>
  </si>
  <si>
    <t>Company No. 662315-U</t>
  </si>
  <si>
    <t>CONDENSED CONSOLIDATED CASH FLOW</t>
  </si>
  <si>
    <t>STATEMENT FOR THE QUARTER ENDED</t>
  </si>
  <si>
    <t>CASH FLOW FROM OPERATING ACTIVITIES</t>
  </si>
  <si>
    <t>Profit before tax</t>
  </si>
  <si>
    <t>Adjustments:</t>
  </si>
  <si>
    <t>Non cash item</t>
  </si>
  <si>
    <t>Non 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</si>
  <si>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</si>
  <si>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</si>
  <si>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</si>
  <si>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</si>
  <si>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</si>
  <si>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Interest received</t>
  </si>
  <si>
    <t>Purchase of property, plant and equipment</t>
  </si>
  <si>
    <t>Proceeds from disposal of property, plant &amp; equipment</t>
  </si>
  <si>
    <t>Net cash used in investing activities</t>
  </si>
  <si>
    <t>Net change in cash and cash equivalent</t>
  </si>
  <si>
    <t>Opening cash and cash equivalent</t>
  </si>
  <si>
    <t>Closing cash and cash equivalent</t>
  </si>
  <si>
    <t>Deferred Tax Assets</t>
  </si>
  <si>
    <t>Reserves</t>
  </si>
  <si>
    <t>Movement during the period</t>
  </si>
  <si>
    <t>Dividend</t>
  </si>
  <si>
    <t>-Final Tax exempt dividend</t>
  </si>
  <si>
    <t xml:space="preserve">-Final dividend </t>
  </si>
  <si>
    <t>Other</t>
  </si>
  <si>
    <t>Distributable</t>
  </si>
  <si>
    <t xml:space="preserve">          Non-Distributable</t>
  </si>
  <si>
    <t>Share-based payment under ESOS</t>
  </si>
  <si>
    <t>Minority</t>
  </si>
  <si>
    <t>Profit</t>
  </si>
  <si>
    <t>Fixed Deposits With Licenced Banks</t>
  </si>
  <si>
    <t>Term Loans</t>
  </si>
  <si>
    <t xml:space="preserve"> </t>
  </si>
  <si>
    <t xml:space="preserve">Profit Before Taxation </t>
  </si>
  <si>
    <t>Attributable to:</t>
  </si>
  <si>
    <t>Net Profit Attributable to Ordinary Equity Holders</t>
  </si>
  <si>
    <t>ESOS Share Subscription during the year</t>
  </si>
  <si>
    <t>Warrants exercised during the year</t>
  </si>
  <si>
    <t>.</t>
  </si>
  <si>
    <t>Net bank borrowings</t>
  </si>
  <si>
    <t>Issuance of shares</t>
  </si>
  <si>
    <t>QUARTER ENDED 31 MARCH 2008</t>
  </si>
  <si>
    <t>Interest expenses</t>
  </si>
  <si>
    <t>Increased in fixed deposit pledge</t>
  </si>
  <si>
    <t xml:space="preserve">Foreign </t>
  </si>
  <si>
    <t xml:space="preserve">Exchange </t>
  </si>
  <si>
    <t>Reserve</t>
  </si>
  <si>
    <t>Net income recognise directly in equity - foreign exchange</t>
  </si>
  <si>
    <t>Other Receivables, Prepayment &amp; Deposits</t>
  </si>
  <si>
    <t>Cash &amp; Bank Balances</t>
  </si>
  <si>
    <t>Trade Payables</t>
  </si>
  <si>
    <t>Hire Purchase &amp; Lease Payables</t>
  </si>
  <si>
    <t>Proceed from IMTN Programme</t>
  </si>
  <si>
    <t>NON-CURRENT LIABILITIES</t>
  </si>
  <si>
    <t>NON-CURRENT ASSETS</t>
  </si>
  <si>
    <t>Total Non-Current Assets</t>
  </si>
  <si>
    <t xml:space="preserve">Total Non-Current Liabilities </t>
  </si>
  <si>
    <t>CASH FLOW FROM INVESTING ACTIVITIES</t>
  </si>
  <si>
    <t>CASH FLOW FROM FINANCING ACTIVITIES</t>
  </si>
  <si>
    <t xml:space="preserve">OF CHANGES IN EQUITY FOR THE </t>
  </si>
  <si>
    <t>FOR THE QUARTER ENDED 31 MARCH 2009</t>
  </si>
  <si>
    <t>BALANCE SHEET AS AT 31 MARCH 2009</t>
  </si>
  <si>
    <t>QUARTER ENDED 31 MARCH 2009</t>
  </si>
  <si>
    <t>31 MARCH 2009</t>
  </si>
  <si>
    <t>Intangible Assets</t>
  </si>
  <si>
    <t>EQUITY ATTRIBUTABLE TO EQUITY HOLDERS OF THE COMPANY</t>
  </si>
  <si>
    <t>Minority Interests</t>
  </si>
  <si>
    <t>Total Equity</t>
  </si>
  <si>
    <t>Treasury Shares</t>
  </si>
  <si>
    <t>Islamic IMTN Programme</t>
  </si>
  <si>
    <t>RM150 million Serial Bond Issuance</t>
  </si>
  <si>
    <t>Acquisition of subsidiary</t>
  </si>
  <si>
    <t>Equity Attributable to Equity Holders of the Company</t>
  </si>
  <si>
    <t>Revaluation</t>
  </si>
  <si>
    <t>Shares</t>
  </si>
  <si>
    <t>Treasury</t>
  </si>
  <si>
    <t>Repurchased of shares</t>
  </si>
  <si>
    <t>Realisation of revaluation reserve</t>
  </si>
  <si>
    <t>Purchase of intangible assets</t>
  </si>
  <si>
    <t>Repurchase of shares</t>
  </si>
  <si>
    <t>Operating profit before working capital changes</t>
  </si>
  <si>
    <t>Net cash generated from operating activities</t>
  </si>
  <si>
    <t>Net cash (used in)/generated from financing activities</t>
  </si>
  <si>
    <t>Net Profit For the Period</t>
  </si>
  <si>
    <t xml:space="preserve">Equity Holders of the Parent </t>
  </si>
  <si>
    <t>NET CURRENT ASSETS</t>
  </si>
  <si>
    <t>Balance as at 01.01.2009</t>
  </si>
  <si>
    <t>Balance as at 31.03.2009</t>
  </si>
  <si>
    <t>Balance as at 01.01.2008</t>
  </si>
  <si>
    <t>Balance as at 31.03.2008</t>
  </si>
  <si>
    <t>Interests</t>
  </si>
  <si>
    <t xml:space="preserve">   differences on tanslation of foreign operation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</si>
</sst>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#,##0.0_);\(#,##0.0\)"/>
  </numFmts>
  <fonts count="2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3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24"/>
      </top>
      <bottom>
        <color indexed="24"/>
      </bottom>
    </border>
    <border>
      <left style="medium"/>
      <right style="medium"/>
      <top>
        <color indexed="24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171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2" xfId="0" applyNumberFormat="1" applyFont="1" applyBorder="1" applyAlignment="1">
      <alignment/>
    </xf>
    <xf numFmtId="39" fontId="0" fillId="0" borderId="12" xfId="0" applyNumberFormat="1" applyBorder="1" applyAlignment="1">
      <alignment/>
    </xf>
    <xf numFmtId="39" fontId="0" fillId="0" borderId="0" xfId="0" applyNumberFormat="1" applyFont="1" applyAlignment="1">
      <alignment/>
    </xf>
    <xf numFmtId="37" fontId="0" fillId="0" borderId="18" xfId="0" applyNumberFormat="1" applyBorder="1" applyAlignment="1">
      <alignment/>
    </xf>
    <xf numFmtId="37" fontId="0" fillId="0" borderId="19" xfId="0" applyNumberFormat="1" applyBorder="1" applyAlignment="1">
      <alignment/>
    </xf>
    <xf numFmtId="37" fontId="4" fillId="0" borderId="20" xfId="0" applyNumberFormat="1" applyFont="1" applyBorder="1" applyAlignment="1">
      <alignment/>
    </xf>
    <xf numFmtId="37" fontId="0" fillId="0" borderId="20" xfId="0" applyNumberFormat="1" applyBorder="1" applyAlignment="1">
      <alignment/>
    </xf>
    <xf numFmtId="37" fontId="4" fillId="0" borderId="19" xfId="0" applyNumberFormat="1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NumberFormat="1" applyFont="1" applyFill="1" applyAlignment="1">
      <alignment/>
    </xf>
    <xf numFmtId="37" fontId="0" fillId="0" borderId="18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0" fontId="4" fillId="0" borderId="17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1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/>
    </xf>
    <xf numFmtId="37" fontId="8" fillId="0" borderId="21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0" fontId="8" fillId="0" borderId="23" xfId="0" applyFont="1" applyBorder="1" applyAlignment="1">
      <alignment/>
    </xf>
    <xf numFmtId="178" fontId="8" fillId="0" borderId="23" xfId="42" applyNumberFormat="1" applyFont="1" applyBorder="1" applyAlignment="1">
      <alignment horizontal="right"/>
    </xf>
    <xf numFmtId="0" fontId="1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17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15" fontId="4" fillId="0" borderId="10" xfId="0" applyNumberFormat="1" applyFont="1" applyBorder="1" applyAlignment="1" quotePrefix="1">
      <alignment/>
    </xf>
    <xf numFmtId="0" fontId="0" fillId="0" borderId="2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4" fillId="0" borderId="13" xfId="0" applyNumberFormat="1" applyFont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178" fontId="0" fillId="0" borderId="18" xfId="42" applyNumberFormat="1" applyFont="1" applyBorder="1" applyAlignment="1">
      <alignment/>
    </xf>
    <xf numFmtId="0" fontId="4" fillId="0" borderId="21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0" fillId="0" borderId="23" xfId="0" applyNumberFormat="1" applyBorder="1" applyAlignment="1">
      <alignment/>
    </xf>
    <xf numFmtId="37" fontId="0" fillId="0" borderId="23" xfId="0" applyNumberFormat="1" applyBorder="1" applyAlignment="1">
      <alignment/>
    </xf>
    <xf numFmtId="37" fontId="0" fillId="0" borderId="24" xfId="0" applyNumberFormat="1" applyBorder="1" applyAlignment="1">
      <alignment/>
    </xf>
    <xf numFmtId="171" fontId="0" fillId="0" borderId="0" xfId="42" applyFont="1" applyAlignment="1">
      <alignment/>
    </xf>
    <xf numFmtId="0" fontId="8" fillId="0" borderId="23" xfId="0" applyFont="1" applyFill="1" applyBorder="1" applyAlignment="1" quotePrefix="1">
      <alignment/>
    </xf>
    <xf numFmtId="0" fontId="8" fillId="0" borderId="27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37" fontId="8" fillId="0" borderId="29" xfId="0" applyNumberFormat="1" applyFont="1" applyBorder="1" applyAlignment="1">
      <alignment/>
    </xf>
    <xf numFmtId="178" fontId="1" fillId="0" borderId="30" xfId="42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178" fontId="8" fillId="0" borderId="31" xfId="42" applyNumberFormat="1" applyFont="1" applyFill="1" applyBorder="1" applyAlignment="1">
      <alignment horizontal="right"/>
    </xf>
    <xf numFmtId="37" fontId="8" fillId="0" borderId="25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7" fontId="4" fillId="0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/>
    </xf>
    <xf numFmtId="37" fontId="0" fillId="0" borderId="23" xfId="0" applyNumberFormat="1" applyFont="1" applyFill="1" applyBorder="1" applyAlignment="1">
      <alignment/>
    </xf>
    <xf numFmtId="37" fontId="4" fillId="0" borderId="32" xfId="0" applyNumberFormat="1" applyFont="1" applyFill="1" applyBorder="1" applyAlignment="1">
      <alignment/>
    </xf>
    <xf numFmtId="37" fontId="4" fillId="0" borderId="33" xfId="0" applyNumberFormat="1" applyFont="1" applyFill="1" applyBorder="1" applyAlignment="1">
      <alignment/>
    </xf>
    <xf numFmtId="37" fontId="0" fillId="0" borderId="34" xfId="0" applyNumberFormat="1" applyFont="1" applyFill="1" applyBorder="1" applyAlignment="1">
      <alignment/>
    </xf>
    <xf numFmtId="39" fontId="0" fillId="0" borderId="0" xfId="0" applyNumberFormat="1" applyBorder="1" applyAlignment="1">
      <alignment/>
    </xf>
    <xf numFmtId="37" fontId="0" fillId="0" borderId="32" xfId="0" applyNumberFormat="1" applyBorder="1" applyAlignment="1">
      <alignment/>
    </xf>
    <xf numFmtId="37" fontId="0" fillId="0" borderId="34" xfId="0" applyNumberFormat="1" applyBorder="1" applyAlignment="1">
      <alignment/>
    </xf>
    <xf numFmtId="0" fontId="4" fillId="0" borderId="21" xfId="0" applyNumberFormat="1" applyFont="1" applyBorder="1" applyAlignment="1">
      <alignment/>
    </xf>
    <xf numFmtId="0" fontId="0" fillId="0" borderId="32" xfId="0" applyNumberFormat="1" applyBorder="1" applyAlignment="1">
      <alignment/>
    </xf>
    <xf numFmtId="0" fontId="4" fillId="0" borderId="32" xfId="0" applyNumberFormat="1" applyFont="1" applyBorder="1" applyAlignment="1">
      <alignment/>
    </xf>
    <xf numFmtId="0" fontId="4" fillId="0" borderId="33" xfId="0" applyNumberFormat="1" applyFont="1" applyBorder="1" applyAlignment="1">
      <alignment/>
    </xf>
    <xf numFmtId="0" fontId="0" fillId="0" borderId="23" xfId="0" applyNumberFormat="1" applyFill="1" applyBorder="1" applyAlignment="1">
      <alignment/>
    </xf>
    <xf numFmtId="0" fontId="5" fillId="0" borderId="34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5" fillId="0" borderId="32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37" fontId="8" fillId="0" borderId="0" xfId="0" applyNumberFormat="1" applyFont="1" applyAlignment="1">
      <alignment/>
    </xf>
    <xf numFmtId="16" fontId="4" fillId="0" borderId="2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37" xfId="0" applyNumberFormat="1" applyBorder="1" applyAlignment="1">
      <alignment/>
    </xf>
    <xf numFmtId="0" fontId="4" fillId="0" borderId="22" xfId="0" applyNumberFormat="1" applyFont="1" applyFill="1" applyBorder="1" applyAlignment="1">
      <alignment horizontal="center"/>
    </xf>
    <xf numFmtId="0" fontId="4" fillId="0" borderId="37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15" fontId="4" fillId="0" borderId="23" xfId="0" applyNumberFormat="1" applyFont="1" applyFill="1" applyBorder="1" applyAlignment="1" quotePrefix="1">
      <alignment horizontal="center"/>
    </xf>
    <xf numFmtId="0" fontId="4" fillId="0" borderId="2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7" fontId="0" fillId="0" borderId="15" xfId="0" applyNumberFormat="1" applyBorder="1" applyAlignment="1">
      <alignment/>
    </xf>
    <xf numFmtId="37" fontId="0" fillId="0" borderId="21" xfId="0" applyNumberFormat="1" applyBorder="1" applyAlignment="1">
      <alignment/>
    </xf>
    <xf numFmtId="37" fontId="4" fillId="0" borderId="23" xfId="0" applyNumberFormat="1" applyFont="1" applyBorder="1" applyAlignment="1">
      <alignment/>
    </xf>
    <xf numFmtId="37" fontId="0" fillId="0" borderId="23" xfId="0" applyNumberFormat="1" applyBorder="1" applyAlignment="1" quotePrefix="1">
      <alignment horizontal="right"/>
    </xf>
    <xf numFmtId="37" fontId="0" fillId="0" borderId="23" xfId="0" applyNumberFormat="1" applyFont="1" applyFill="1" applyBorder="1" applyAlignment="1">
      <alignment/>
    </xf>
    <xf numFmtId="37" fontId="0" fillId="0" borderId="23" xfId="0" applyNumberFormat="1" applyFill="1" applyBorder="1" applyAlignment="1">
      <alignment/>
    </xf>
    <xf numFmtId="37" fontId="0" fillId="0" borderId="23" xfId="0" applyNumberFormat="1" applyFill="1" applyBorder="1" applyAlignment="1">
      <alignment horizontal="right"/>
    </xf>
    <xf numFmtId="4" fontId="1" fillId="0" borderId="10" xfId="0" applyNumberFormat="1" applyFont="1" applyBorder="1" applyAlignment="1">
      <alignment/>
    </xf>
    <xf numFmtId="178" fontId="0" fillId="0" borderId="23" xfId="42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178" fontId="8" fillId="0" borderId="0" xfId="0" applyNumberFormat="1" applyFont="1" applyBorder="1" applyAlignment="1">
      <alignment/>
    </xf>
    <xf numFmtId="37" fontId="8" fillId="0" borderId="31" xfId="0" applyNumberFormat="1" applyFont="1" applyFill="1" applyBorder="1" applyAlignment="1">
      <alignment/>
    </xf>
    <xf numFmtId="178" fontId="8" fillId="0" borderId="23" xfId="42" applyNumberFormat="1" applyFont="1" applyFill="1" applyBorder="1" applyAlignment="1">
      <alignment horizontal="right"/>
    </xf>
    <xf numFmtId="169" fontId="8" fillId="0" borderId="23" xfId="42" applyNumberFormat="1" applyFont="1" applyFill="1" applyBorder="1" applyAlignment="1">
      <alignment/>
    </xf>
    <xf numFmtId="37" fontId="8" fillId="0" borderId="36" xfId="0" applyNumberFormat="1" applyFont="1" applyFill="1" applyBorder="1" applyAlignment="1">
      <alignment/>
    </xf>
    <xf numFmtId="37" fontId="8" fillId="0" borderId="23" xfId="0" applyNumberFormat="1" applyFont="1" applyFill="1" applyBorder="1" applyAlignment="1">
      <alignment/>
    </xf>
    <xf numFmtId="178" fontId="8" fillId="0" borderId="0" xfId="42" applyNumberFormat="1" applyFont="1" applyFill="1" applyBorder="1" applyAlignment="1">
      <alignment horizontal="right"/>
    </xf>
    <xf numFmtId="178" fontId="8" fillId="0" borderId="36" xfId="42" applyNumberFormat="1" applyFont="1" applyFill="1" applyBorder="1" applyAlignment="1">
      <alignment horizontal="right"/>
    </xf>
    <xf numFmtId="171" fontId="8" fillId="0" borderId="23" xfId="42" applyFont="1" applyFill="1" applyBorder="1" applyAlignment="1">
      <alignment horizontal="right"/>
    </xf>
    <xf numFmtId="178" fontId="0" fillId="0" borderId="0" xfId="0" applyNumberFormat="1" applyFill="1" applyAlignment="1">
      <alignment/>
    </xf>
    <xf numFmtId="178" fontId="1" fillId="0" borderId="30" xfId="42" applyNumberFormat="1" applyFont="1" applyFill="1" applyBorder="1" applyAlignment="1">
      <alignment horizontal="right"/>
    </xf>
    <xf numFmtId="178" fontId="1" fillId="0" borderId="33" xfId="42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1" fillId="0" borderId="36" xfId="0" applyNumberFormat="1" applyFont="1" applyBorder="1" applyAlignment="1">
      <alignment/>
    </xf>
    <xf numFmtId="0" fontId="1" fillId="0" borderId="36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4" fillId="0" borderId="23" xfId="0" applyNumberFormat="1" applyFont="1" applyFill="1" applyBorder="1" applyAlignment="1">
      <alignment/>
    </xf>
    <xf numFmtId="178" fontId="8" fillId="0" borderId="36" xfId="42" applyNumberFormat="1" applyFont="1" applyFill="1" applyBorder="1" applyAlignment="1">
      <alignment/>
    </xf>
    <xf numFmtId="178" fontId="0" fillId="0" borderId="23" xfId="42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/>
    </xf>
    <xf numFmtId="0" fontId="0" fillId="0" borderId="29" xfId="0" applyNumberFormat="1" applyFill="1" applyBorder="1" applyAlignment="1">
      <alignment/>
    </xf>
    <xf numFmtId="0" fontId="4" fillId="0" borderId="31" xfId="0" applyNumberFormat="1" applyFont="1" applyFill="1" applyBorder="1" applyAlignment="1">
      <alignment/>
    </xf>
    <xf numFmtId="0" fontId="0" fillId="0" borderId="3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4" fillId="0" borderId="36" xfId="0" applyNumberFormat="1" applyFont="1" applyFill="1" applyBorder="1" applyAlignment="1">
      <alignment/>
    </xf>
    <xf numFmtId="0" fontId="4" fillId="0" borderId="36" xfId="0" applyNumberFormat="1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/>
    </xf>
    <xf numFmtId="15" fontId="4" fillId="0" borderId="36" xfId="0" applyNumberFormat="1" applyFont="1" applyFill="1" applyBorder="1" applyAlignment="1" quotePrefix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37" fontId="0" fillId="0" borderId="24" xfId="0" applyNumberFormat="1" applyFill="1" applyBorder="1" applyAlignment="1">
      <alignment/>
    </xf>
    <xf numFmtId="0" fontId="4" fillId="0" borderId="24" xfId="0" applyNumberFormat="1" applyFont="1" applyFill="1" applyBorder="1" applyAlignment="1">
      <alignment/>
    </xf>
    <xf numFmtId="37" fontId="0" fillId="0" borderId="23" xfId="0" applyNumberFormat="1" applyFont="1" applyFill="1" applyBorder="1" applyAlignment="1">
      <alignment/>
    </xf>
    <xf numFmtId="37" fontId="0" fillId="0" borderId="24" xfId="0" applyNumberFormat="1" applyFont="1" applyFill="1" applyBorder="1" applyAlignment="1">
      <alignment/>
    </xf>
    <xf numFmtId="37" fontId="0" fillId="0" borderId="21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37" fontId="0" fillId="0" borderId="21" xfId="0" applyNumberFormat="1" applyFill="1" applyBorder="1" applyAlignment="1">
      <alignment/>
    </xf>
    <xf numFmtId="37" fontId="4" fillId="0" borderId="17" xfId="0" applyNumberFormat="1" applyFont="1" applyBorder="1" applyAlignment="1">
      <alignment/>
    </xf>
    <xf numFmtId="37" fontId="0" fillId="0" borderId="15" xfId="0" applyNumberFormat="1" applyBorder="1" applyAlignment="1" quotePrefix="1">
      <alignment horizontal="right"/>
    </xf>
    <xf numFmtId="171" fontId="0" fillId="0" borderId="15" xfId="42" applyFon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0" fillId="0" borderId="28" xfId="0" applyNumberFormat="1" applyFont="1" applyFill="1" applyBorder="1" applyAlignment="1">
      <alignment/>
    </xf>
    <xf numFmtId="37" fontId="0" fillId="0" borderId="36" xfId="0" applyNumberForma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37" fontId="4" fillId="0" borderId="32" xfId="0" applyNumberFormat="1" applyFont="1" applyFill="1" applyBorder="1" applyAlignment="1">
      <alignment/>
    </xf>
    <xf numFmtId="37" fontId="0" fillId="0" borderId="32" xfId="0" applyNumberFormat="1" applyFill="1" applyBorder="1" applyAlignment="1">
      <alignment/>
    </xf>
    <xf numFmtId="37" fontId="4" fillId="0" borderId="23" xfId="0" applyNumberFormat="1" applyFont="1" applyFill="1" applyBorder="1" applyAlignment="1">
      <alignment/>
    </xf>
    <xf numFmtId="37" fontId="0" fillId="0" borderId="22" xfId="0" applyNumberFormat="1" applyFont="1" applyFill="1" applyBorder="1" applyAlignment="1">
      <alignment/>
    </xf>
    <xf numFmtId="37" fontId="0" fillId="0" borderId="36" xfId="0" applyNumberFormat="1" applyFont="1" applyFill="1" applyBorder="1" applyAlignment="1">
      <alignment/>
    </xf>
    <xf numFmtId="37" fontId="0" fillId="0" borderId="28" xfId="0" applyNumberFormat="1" applyFont="1" applyFill="1" applyBorder="1" applyAlignment="1">
      <alignment/>
    </xf>
    <xf numFmtId="37" fontId="0" fillId="0" borderId="22" xfId="0" applyNumberFormat="1" applyFill="1" applyBorder="1" applyAlignment="1">
      <alignment/>
    </xf>
    <xf numFmtId="37" fontId="0" fillId="0" borderId="36" xfId="0" applyNumberFormat="1" applyFill="1" applyBorder="1" applyAlignment="1">
      <alignment horizontal="right"/>
    </xf>
    <xf numFmtId="37" fontId="0" fillId="0" borderId="28" xfId="0" applyNumberFormat="1" applyFill="1" applyBorder="1" applyAlignment="1">
      <alignment/>
    </xf>
    <xf numFmtId="37" fontId="4" fillId="0" borderId="23" xfId="0" applyNumberFormat="1" applyFont="1" applyFill="1" applyBorder="1" applyAlignment="1">
      <alignment/>
    </xf>
    <xf numFmtId="37" fontId="5" fillId="0" borderId="34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37" fontId="4" fillId="0" borderId="39" xfId="0" applyNumberFormat="1" applyFont="1" applyFill="1" applyBorder="1" applyAlignment="1">
      <alignment/>
    </xf>
    <xf numFmtId="37" fontId="0" fillId="0" borderId="39" xfId="0" applyNumberFormat="1" applyFill="1" applyBorder="1" applyAlignment="1">
      <alignment/>
    </xf>
    <xf numFmtId="37" fontId="4" fillId="0" borderId="36" xfId="0" applyNumberFormat="1" applyFont="1" applyFill="1" applyBorder="1" applyAlignment="1">
      <alignment/>
    </xf>
    <xf numFmtId="37" fontId="4" fillId="0" borderId="36" xfId="0" applyNumberFormat="1" applyFont="1" applyFill="1" applyBorder="1" applyAlignment="1">
      <alignment/>
    </xf>
    <xf numFmtId="37" fontId="5" fillId="0" borderId="40" xfId="0" applyNumberFormat="1" applyFont="1" applyFill="1" applyBorder="1" applyAlignment="1">
      <alignment/>
    </xf>
    <xf numFmtId="171" fontId="0" fillId="0" borderId="36" xfId="42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37" fontId="0" fillId="0" borderId="23" xfId="0" applyNumberFormat="1" applyFont="1" applyFill="1" applyBorder="1" applyAlignment="1">
      <alignment/>
    </xf>
    <xf numFmtId="37" fontId="0" fillId="0" borderId="36" xfId="0" applyNumberFormat="1" applyFont="1" applyFill="1" applyBorder="1" applyAlignment="1">
      <alignment/>
    </xf>
    <xf numFmtId="171" fontId="0" fillId="0" borderId="0" xfId="42" applyFont="1" applyFill="1" applyAlignment="1">
      <alignment/>
    </xf>
    <xf numFmtId="0" fontId="8" fillId="0" borderId="11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21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0" fillId="0" borderId="41" xfId="0" applyNumberFormat="1" applyBorder="1" applyAlignment="1">
      <alignment/>
    </xf>
    <xf numFmtId="37" fontId="0" fillId="0" borderId="41" xfId="0" applyNumberFormat="1" applyFont="1" applyFill="1" applyBorder="1" applyAlignment="1">
      <alignment/>
    </xf>
    <xf numFmtId="37" fontId="4" fillId="0" borderId="24" xfId="0" applyNumberFormat="1" applyFont="1" applyFill="1" applyBorder="1" applyAlignment="1">
      <alignment/>
    </xf>
    <xf numFmtId="37" fontId="4" fillId="0" borderId="28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7" fontId="8" fillId="0" borderId="22" xfId="0" applyNumberFormat="1" applyFont="1" applyFill="1" applyBorder="1" applyAlignment="1">
      <alignment/>
    </xf>
    <xf numFmtId="0" fontId="8" fillId="0" borderId="28" xfId="0" applyFont="1" applyFill="1" applyBorder="1" applyAlignment="1">
      <alignment horizontal="right"/>
    </xf>
    <xf numFmtId="0" fontId="1" fillId="0" borderId="33" xfId="0" applyNumberFormat="1" applyFont="1" applyBorder="1" applyAlignment="1">
      <alignment horizontal="center"/>
    </xf>
    <xf numFmtId="0" fontId="8" fillId="0" borderId="42" xfId="0" applyNumberFormat="1" applyFont="1" applyBorder="1" applyAlignment="1">
      <alignment/>
    </xf>
    <xf numFmtId="178" fontId="0" fillId="0" borderId="0" xfId="0" applyNumberFormat="1" applyAlignment="1">
      <alignment/>
    </xf>
    <xf numFmtId="0" fontId="1" fillId="0" borderId="21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37" fontId="8" fillId="0" borderId="21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right"/>
    </xf>
    <xf numFmtId="0" fontId="8" fillId="0" borderId="39" xfId="0" applyNumberFormat="1" applyFont="1" applyBorder="1" applyAlignment="1">
      <alignment/>
    </xf>
    <xf numFmtId="0" fontId="8" fillId="0" borderId="36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37" fontId="8" fillId="0" borderId="25" xfId="0" applyNumberFormat="1" applyFont="1" applyFill="1" applyBorder="1" applyAlignment="1">
      <alignment/>
    </xf>
    <xf numFmtId="37" fontId="8" fillId="0" borderId="43" xfId="0" applyNumberFormat="1" applyFont="1" applyFill="1" applyBorder="1" applyAlignment="1">
      <alignment/>
    </xf>
    <xf numFmtId="0" fontId="1" fillId="0" borderId="35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178" fontId="8" fillId="0" borderId="43" xfId="42" applyNumberFormat="1" applyFont="1" applyFill="1" applyBorder="1" applyAlignment="1">
      <alignment horizontal="right"/>
    </xf>
    <xf numFmtId="0" fontId="1" fillId="0" borderId="39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178" fontId="1" fillId="0" borderId="42" xfId="42" applyNumberFormat="1" applyFont="1" applyFill="1" applyBorder="1" applyAlignment="1">
      <alignment horizontal="right"/>
    </xf>
    <xf numFmtId="0" fontId="1" fillId="0" borderId="43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171" fontId="0" fillId="0" borderId="23" xfId="42" applyBorder="1" applyAlignment="1" quotePrefix="1">
      <alignment horizontal="right"/>
    </xf>
    <xf numFmtId="178" fontId="8" fillId="0" borderId="23" xfId="42" applyNumberFormat="1" applyFont="1" applyFill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37" fontId="0" fillId="0" borderId="23" xfId="0" applyNumberFormat="1" applyFill="1" applyBorder="1" applyAlignment="1" quotePrefix="1">
      <alignment horizontal="right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11</xdr:row>
      <xdr:rowOff>114300</xdr:rowOff>
    </xdr:from>
    <xdr:to>
      <xdr:col>4</xdr:col>
      <xdr:colOff>962025</xdr:colOff>
      <xdr:row>11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3971925" y="222885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11</xdr:row>
      <xdr:rowOff>104775</xdr:rowOff>
    </xdr:from>
    <xdr:to>
      <xdr:col>10</xdr:col>
      <xdr:colOff>942975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0553700" y="2219325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116</xdr:row>
      <xdr:rowOff>142875</xdr:rowOff>
    </xdr:from>
    <xdr:to>
      <xdr:col>9</xdr:col>
      <xdr:colOff>333375</xdr:colOff>
      <xdr:row>116</xdr:row>
      <xdr:rowOff>142875</xdr:rowOff>
    </xdr:to>
    <xdr:sp>
      <xdr:nvSpPr>
        <xdr:cNvPr id="3" name="Line 8"/>
        <xdr:cNvSpPr>
          <a:spLocks/>
        </xdr:cNvSpPr>
      </xdr:nvSpPr>
      <xdr:spPr>
        <a:xfrm flipH="1">
          <a:off x="8896350" y="2183130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115</xdr:row>
      <xdr:rowOff>123825</xdr:rowOff>
    </xdr:from>
    <xdr:to>
      <xdr:col>14</xdr:col>
      <xdr:colOff>352425</xdr:colOff>
      <xdr:row>115</xdr:row>
      <xdr:rowOff>123825</xdr:rowOff>
    </xdr:to>
    <xdr:sp>
      <xdr:nvSpPr>
        <xdr:cNvPr id="4" name="Line 9"/>
        <xdr:cNvSpPr>
          <a:spLocks/>
        </xdr:cNvSpPr>
      </xdr:nvSpPr>
      <xdr:spPr>
        <a:xfrm flipH="1">
          <a:off x="16097250" y="21621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130</xdr:row>
      <xdr:rowOff>161925</xdr:rowOff>
    </xdr:from>
    <xdr:to>
      <xdr:col>15</xdr:col>
      <xdr:colOff>47625</xdr:colOff>
      <xdr:row>130</xdr:row>
      <xdr:rowOff>161925</xdr:rowOff>
    </xdr:to>
    <xdr:sp>
      <xdr:nvSpPr>
        <xdr:cNvPr id="5" name="Line 13"/>
        <xdr:cNvSpPr>
          <a:spLocks/>
        </xdr:cNvSpPr>
      </xdr:nvSpPr>
      <xdr:spPr>
        <a:xfrm flipH="1">
          <a:off x="16383000" y="245173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54</xdr:row>
      <xdr:rowOff>104775</xdr:rowOff>
    </xdr:from>
    <xdr:to>
      <xdr:col>3</xdr:col>
      <xdr:colOff>1076325</xdr:colOff>
      <xdr:row>54</xdr:row>
      <xdr:rowOff>104775</xdr:rowOff>
    </xdr:to>
    <xdr:sp>
      <xdr:nvSpPr>
        <xdr:cNvPr id="6" name="Line 1"/>
        <xdr:cNvSpPr>
          <a:spLocks/>
        </xdr:cNvSpPr>
      </xdr:nvSpPr>
      <xdr:spPr>
        <a:xfrm flipH="1">
          <a:off x="4057650" y="991552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1066800</xdr:colOff>
      <xdr:row>54</xdr:row>
      <xdr:rowOff>104775</xdr:rowOff>
    </xdr:from>
    <xdr:to>
      <xdr:col>8</xdr:col>
      <xdr:colOff>1066800</xdr:colOff>
      <xdr:row>54</xdr:row>
      <xdr:rowOff>104775</xdr:rowOff>
    </xdr:to>
    <xdr:sp>
      <xdr:nvSpPr>
        <xdr:cNvPr id="7" name="Line 2"/>
        <xdr:cNvSpPr>
          <a:spLocks/>
        </xdr:cNvSpPr>
      </xdr:nvSpPr>
      <xdr:spPr>
        <a:xfrm>
          <a:off x="9363075" y="991552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6"/>
  <sheetViews>
    <sheetView showOutlineSymbols="0" view="pageBreakPreview" zoomScaleNormal="87" zoomScaleSheetLayoutView="100" zoomScalePageLayoutView="0" workbookViewId="0" topLeftCell="A13">
      <selection activeCell="D41" sqref="D41"/>
    </sheetView>
  </sheetViews>
  <sheetFormatPr defaultColWidth="9.6640625" defaultRowHeight="15"/>
  <cols>
    <col min="1" max="1" width="2.88671875" style="1" customWidth="1"/>
    <col min="2" max="2" width="47.88671875" style="1" customWidth="1"/>
    <col min="3" max="3" width="17.77734375" style="14" customWidth="1"/>
    <col min="4" max="6" width="17.77734375" style="1" customWidth="1"/>
    <col min="7" max="7" width="3.3359375" style="1" customWidth="1"/>
    <col min="8" max="8" width="12.6640625" style="1" customWidth="1"/>
    <col min="9" max="13" width="13.6640625" style="1" customWidth="1"/>
    <col min="14" max="16384" width="9.6640625" style="1" customWidth="1"/>
  </cols>
  <sheetData>
    <row r="1" spans="1:7" ht="15">
      <c r="A1" s="5"/>
      <c r="C1" s="36"/>
      <c r="G1" s="5"/>
    </row>
    <row r="2" spans="1:7" ht="16.5" thickBot="1">
      <c r="A2" s="5"/>
      <c r="B2" s="8" t="s">
        <v>26</v>
      </c>
      <c r="C2" s="36"/>
      <c r="G2" s="5"/>
    </row>
    <row r="3" spans="1:7" ht="15.75">
      <c r="A3" s="5"/>
      <c r="B3" s="19"/>
      <c r="C3" s="81"/>
      <c r="D3" s="9"/>
      <c r="E3" s="9"/>
      <c r="F3" s="24"/>
      <c r="G3" s="5"/>
    </row>
    <row r="4" spans="1:7" ht="15.75">
      <c r="A4" s="5"/>
      <c r="B4" s="10" t="s">
        <v>0</v>
      </c>
      <c r="C4" s="36"/>
      <c r="D4" s="11"/>
      <c r="E4" s="11"/>
      <c r="F4" s="22"/>
      <c r="G4" s="5"/>
    </row>
    <row r="5" spans="1:7" ht="16.5" thickBot="1">
      <c r="A5" s="5"/>
      <c r="B5" s="17" t="s">
        <v>1</v>
      </c>
      <c r="C5" s="83"/>
      <c r="D5" s="18"/>
      <c r="E5" s="18"/>
      <c r="F5" s="23"/>
      <c r="G5" s="5"/>
    </row>
    <row r="6" spans="1:7" ht="15.75">
      <c r="A6" s="5"/>
      <c r="B6" s="10"/>
      <c r="C6" s="82"/>
      <c r="D6" s="16"/>
      <c r="E6" s="25"/>
      <c r="F6" s="22"/>
      <c r="G6" s="5"/>
    </row>
    <row r="7" spans="1:7" ht="15.75">
      <c r="A7" s="5"/>
      <c r="B7" s="13" t="s">
        <v>27</v>
      </c>
      <c r="C7" s="82"/>
      <c r="D7" s="15"/>
      <c r="E7" s="15"/>
      <c r="F7" s="22"/>
      <c r="G7" s="5"/>
    </row>
    <row r="8" spans="1:7" ht="15.75">
      <c r="A8" s="5"/>
      <c r="B8" s="13" t="s">
        <v>107</v>
      </c>
      <c r="C8" s="36"/>
      <c r="D8" s="14"/>
      <c r="E8" s="15"/>
      <c r="F8" s="22"/>
      <c r="G8" s="5"/>
    </row>
    <row r="9" spans="1:7" ht="16.5" thickBot="1">
      <c r="A9" s="5"/>
      <c r="B9" s="13" t="s">
        <v>2</v>
      </c>
      <c r="C9" s="138"/>
      <c r="D9" s="139"/>
      <c r="E9" s="139"/>
      <c r="F9" s="140"/>
      <c r="G9" s="5"/>
    </row>
    <row r="10" spans="1:7" ht="15.75">
      <c r="A10" s="5"/>
      <c r="B10" s="136"/>
      <c r="C10" s="88"/>
      <c r="D10" s="141"/>
      <c r="E10" s="141"/>
      <c r="F10" s="143"/>
      <c r="G10" s="5"/>
    </row>
    <row r="11" spans="1:7" ht="15.75">
      <c r="A11" s="137"/>
      <c r="B11" s="137"/>
      <c r="C11" s="89">
        <v>2009</v>
      </c>
      <c r="D11" s="135">
        <v>2008</v>
      </c>
      <c r="E11" s="20">
        <f>C11</f>
        <v>2009</v>
      </c>
      <c r="F11" s="89">
        <f>D11</f>
        <v>2008</v>
      </c>
      <c r="G11" s="5"/>
    </row>
    <row r="12" spans="1:7" ht="15.75">
      <c r="A12" s="5"/>
      <c r="B12" s="2"/>
      <c r="C12" s="20" t="s">
        <v>28</v>
      </c>
      <c r="D12" s="20" t="s">
        <v>33</v>
      </c>
      <c r="E12" s="20" t="s">
        <v>31</v>
      </c>
      <c r="F12" s="89" t="s">
        <v>33</v>
      </c>
      <c r="G12" s="5"/>
    </row>
    <row r="13" spans="1:7" ht="15.75">
      <c r="A13" s="5"/>
      <c r="B13" s="2"/>
      <c r="C13" s="20" t="s">
        <v>29</v>
      </c>
      <c r="D13" s="20" t="s">
        <v>29</v>
      </c>
      <c r="E13" s="20" t="s">
        <v>32</v>
      </c>
      <c r="F13" s="89" t="s">
        <v>34</v>
      </c>
      <c r="G13" s="5"/>
    </row>
    <row r="14" spans="1:7" ht="15.75">
      <c r="A14" s="5"/>
      <c r="B14" s="2"/>
      <c r="C14" s="21">
        <v>39172</v>
      </c>
      <c r="D14" s="21">
        <v>39172</v>
      </c>
      <c r="E14" s="21">
        <v>39172</v>
      </c>
      <c r="F14" s="134">
        <v>39172</v>
      </c>
      <c r="G14" s="5"/>
    </row>
    <row r="15" spans="1:7" ht="16.5" thickBot="1">
      <c r="A15" s="5"/>
      <c r="B15" s="2"/>
      <c r="C15" s="20" t="s">
        <v>30</v>
      </c>
      <c r="D15" s="20" t="s">
        <v>30</v>
      </c>
      <c r="E15" s="20" t="s">
        <v>30</v>
      </c>
      <c r="F15" s="99" t="s">
        <v>30</v>
      </c>
      <c r="G15" s="5"/>
    </row>
    <row r="16" spans="1:7" ht="15">
      <c r="A16" s="5"/>
      <c r="B16" s="3"/>
      <c r="C16" s="84"/>
      <c r="D16" s="3"/>
      <c r="E16" s="3"/>
      <c r="F16" s="90"/>
      <c r="G16" s="5"/>
    </row>
    <row r="17" spans="1:7" ht="15">
      <c r="A17" s="5"/>
      <c r="B17" s="2" t="s">
        <v>16</v>
      </c>
      <c r="C17" s="85">
        <v>186869</v>
      </c>
      <c r="D17" s="85">
        <v>92789</v>
      </c>
      <c r="E17" s="85">
        <f>C17</f>
        <v>186869</v>
      </c>
      <c r="F17" s="91">
        <f>D17</f>
        <v>92789</v>
      </c>
      <c r="G17" s="5"/>
    </row>
    <row r="18" spans="1:7" ht="15">
      <c r="A18" s="5"/>
      <c r="B18" s="2"/>
      <c r="C18" s="85"/>
      <c r="D18" s="85"/>
      <c r="E18" s="85"/>
      <c r="F18" s="91"/>
      <c r="G18" s="5"/>
    </row>
    <row r="19" spans="1:7" ht="15">
      <c r="A19" s="5"/>
      <c r="B19" s="2" t="s">
        <v>17</v>
      </c>
      <c r="C19" s="85">
        <v>-151355</v>
      </c>
      <c r="D19" s="85">
        <v>-70833</v>
      </c>
      <c r="E19" s="85">
        <f>C19</f>
        <v>-151355</v>
      </c>
      <c r="F19" s="91">
        <f>D19</f>
        <v>-70833</v>
      </c>
      <c r="G19" s="5"/>
    </row>
    <row r="20" spans="1:7" ht="15.75" thickBot="1">
      <c r="A20" s="137"/>
      <c r="B20" s="244"/>
      <c r="C20" s="245"/>
      <c r="D20" s="245"/>
      <c r="E20" s="245"/>
      <c r="F20" s="92"/>
      <c r="G20" s="5"/>
    </row>
    <row r="21" spans="1:7" ht="16.5" thickBot="1">
      <c r="A21" s="5"/>
      <c r="B21" s="119" t="s">
        <v>18</v>
      </c>
      <c r="C21" s="110">
        <f>SUM(C17:C19)</f>
        <v>35514</v>
      </c>
      <c r="D21" s="110">
        <f>SUM(D17:D19)</f>
        <v>21956</v>
      </c>
      <c r="E21" s="110">
        <f>SUM(E17:E19)</f>
        <v>35514</v>
      </c>
      <c r="F21" s="114">
        <f>SUM(F17:F19)</f>
        <v>21956</v>
      </c>
      <c r="G21" s="5"/>
    </row>
    <row r="22" spans="1:7" ht="15">
      <c r="A22" s="5"/>
      <c r="B22" s="120"/>
      <c r="C22" s="111"/>
      <c r="D22" s="111"/>
      <c r="E22" s="117"/>
      <c r="F22" s="91"/>
      <c r="G22" s="5"/>
    </row>
    <row r="23" spans="1:7" ht="15">
      <c r="A23" s="5"/>
      <c r="B23" s="90" t="s">
        <v>19</v>
      </c>
      <c r="C23" s="112">
        <v>1081</v>
      </c>
      <c r="D23" s="112">
        <v>127</v>
      </c>
      <c r="E23" s="112">
        <f>C23</f>
        <v>1081</v>
      </c>
      <c r="F23" s="91">
        <f>D23</f>
        <v>127</v>
      </c>
      <c r="G23" s="5"/>
    </row>
    <row r="24" spans="1:7" ht="15">
      <c r="A24" s="5"/>
      <c r="B24" s="90"/>
      <c r="C24" s="112"/>
      <c r="D24" s="112"/>
      <c r="E24" s="112"/>
      <c r="F24" s="91"/>
      <c r="G24" s="5"/>
    </row>
    <row r="25" spans="1:7" ht="15">
      <c r="A25" s="5"/>
      <c r="B25" s="90" t="s">
        <v>20</v>
      </c>
      <c r="C25" s="112">
        <f>-21563-54</f>
        <v>-21617</v>
      </c>
      <c r="D25" s="112">
        <v>-13341</v>
      </c>
      <c r="E25" s="112">
        <f>C25</f>
        <v>-21617</v>
      </c>
      <c r="F25" s="91">
        <f>D25</f>
        <v>-13341</v>
      </c>
      <c r="G25" s="5"/>
    </row>
    <row r="26" spans="1:7" ht="15">
      <c r="A26" s="5"/>
      <c r="B26" s="90"/>
      <c r="C26" s="112"/>
      <c r="D26" s="112"/>
      <c r="E26" s="91"/>
      <c r="F26" s="91"/>
      <c r="G26" s="5"/>
    </row>
    <row r="27" spans="1:7" ht="15">
      <c r="A27" s="5"/>
      <c r="B27" s="90" t="s">
        <v>21</v>
      </c>
      <c r="C27" s="112">
        <v>-3734</v>
      </c>
      <c r="D27" s="112">
        <v>-3280</v>
      </c>
      <c r="E27" s="112">
        <f>C27</f>
        <v>-3734</v>
      </c>
      <c r="F27" s="91">
        <f>D27</f>
        <v>-3280</v>
      </c>
      <c r="G27" s="5"/>
    </row>
    <row r="28" spans="1:7" ht="15">
      <c r="A28" s="5"/>
      <c r="B28" s="90"/>
      <c r="C28" s="112"/>
      <c r="D28" s="112"/>
      <c r="E28" s="112"/>
      <c r="F28" s="91"/>
      <c r="G28" s="5"/>
    </row>
    <row r="29" spans="1:7" ht="15">
      <c r="A29" s="5"/>
      <c r="B29" s="90" t="s">
        <v>22</v>
      </c>
      <c r="C29" s="112">
        <v>161</v>
      </c>
      <c r="D29" s="112">
        <v>378</v>
      </c>
      <c r="E29" s="112">
        <f>C29</f>
        <v>161</v>
      </c>
      <c r="F29" s="91">
        <f>D29</f>
        <v>378</v>
      </c>
      <c r="G29" s="5"/>
    </row>
    <row r="30" spans="1:7" ht="15.75" thickBot="1">
      <c r="A30" s="5"/>
      <c r="B30" s="90"/>
      <c r="C30" s="112"/>
      <c r="D30" s="112"/>
      <c r="E30" s="112"/>
      <c r="F30" s="91"/>
      <c r="G30" s="5"/>
    </row>
    <row r="31" spans="1:7" ht="16.5" thickBot="1">
      <c r="A31" s="5"/>
      <c r="B31" s="121" t="s">
        <v>80</v>
      </c>
      <c r="C31" s="113">
        <f>SUM(C21:C29)</f>
        <v>11405</v>
      </c>
      <c r="D31" s="113">
        <f>SUM(D21:D29)</f>
        <v>5840</v>
      </c>
      <c r="E31" s="113">
        <f>SUM(E21:E29)</f>
        <v>11405</v>
      </c>
      <c r="F31" s="114">
        <f>SUM(F21:F29)</f>
        <v>5840</v>
      </c>
      <c r="G31" s="5"/>
    </row>
    <row r="32" spans="1:7" ht="15">
      <c r="A32" s="5"/>
      <c r="B32" s="120"/>
      <c r="C32" s="111"/>
      <c r="D32" s="111"/>
      <c r="E32" s="117"/>
      <c r="F32" s="91"/>
      <c r="G32" s="5"/>
    </row>
    <row r="33" spans="1:7" ht="15">
      <c r="A33" s="5"/>
      <c r="B33" s="90" t="s">
        <v>23</v>
      </c>
      <c r="C33" s="112"/>
      <c r="D33" s="112"/>
      <c r="E33" s="91"/>
      <c r="F33" s="91"/>
      <c r="G33" s="5"/>
    </row>
    <row r="34" spans="1:7" ht="15">
      <c r="A34" s="5"/>
      <c r="B34" s="90" t="s">
        <v>24</v>
      </c>
      <c r="C34" s="112">
        <v>-950</v>
      </c>
      <c r="D34" s="112">
        <v>-211</v>
      </c>
      <c r="E34" s="112">
        <f>C34</f>
        <v>-950</v>
      </c>
      <c r="F34" s="91">
        <f>D34</f>
        <v>-211</v>
      </c>
      <c r="G34" s="5"/>
    </row>
    <row r="35" spans="1:7" ht="15">
      <c r="A35" s="5"/>
      <c r="B35" s="90" t="s">
        <v>25</v>
      </c>
      <c r="C35" s="112">
        <v>-1</v>
      </c>
      <c r="D35" s="112">
        <v>-1</v>
      </c>
      <c r="E35" s="112">
        <f>C35</f>
        <v>-1</v>
      </c>
      <c r="F35" s="91">
        <f>D35</f>
        <v>-1</v>
      </c>
      <c r="G35" s="5"/>
    </row>
    <row r="36" spans="1:7" ht="15.75" thickBot="1">
      <c r="A36" s="5"/>
      <c r="B36" s="90"/>
      <c r="C36" s="112"/>
      <c r="D36" s="112"/>
      <c r="E36" s="112"/>
      <c r="F36" s="91"/>
      <c r="G36" s="5"/>
    </row>
    <row r="37" spans="1:7" ht="16.5" thickBot="1">
      <c r="A37" s="5"/>
      <c r="B37" s="122" t="s">
        <v>130</v>
      </c>
      <c r="C37" s="114">
        <f>SUM(C31:C35)</f>
        <v>10454</v>
      </c>
      <c r="D37" s="114">
        <f>SUM(D31:D35)</f>
        <v>5628</v>
      </c>
      <c r="E37" s="114">
        <f>SUM(E31:E35)</f>
        <v>10454</v>
      </c>
      <c r="F37" s="114">
        <f>SUM(F31:F35)</f>
        <v>5628</v>
      </c>
      <c r="G37" s="5"/>
    </row>
    <row r="38" spans="1:7" ht="15">
      <c r="A38" s="5"/>
      <c r="B38" s="90"/>
      <c r="C38" s="112"/>
      <c r="D38" s="112"/>
      <c r="E38" s="112"/>
      <c r="F38" s="91"/>
      <c r="G38" s="5"/>
    </row>
    <row r="39" spans="1:7" ht="15">
      <c r="A39" s="5"/>
      <c r="B39" s="123" t="s">
        <v>81</v>
      </c>
      <c r="C39" s="112"/>
      <c r="D39" s="112"/>
      <c r="E39" s="91"/>
      <c r="F39" s="91"/>
      <c r="G39" s="5"/>
    </row>
    <row r="40" spans="1:7" ht="15">
      <c r="A40" s="5"/>
      <c r="B40" s="123"/>
      <c r="C40" s="112"/>
      <c r="D40" s="112"/>
      <c r="E40" s="91"/>
      <c r="F40" s="91"/>
      <c r="G40" s="5"/>
    </row>
    <row r="41" spans="1:7" ht="15">
      <c r="A41" s="5"/>
      <c r="B41" s="90" t="s">
        <v>131</v>
      </c>
      <c r="C41" s="112">
        <v>9987</v>
      </c>
      <c r="D41" s="112">
        <v>5618</v>
      </c>
      <c r="E41" s="91">
        <f>C41</f>
        <v>9987</v>
      </c>
      <c r="F41" s="91">
        <v>5618</v>
      </c>
      <c r="G41" s="5"/>
    </row>
    <row r="42" spans="1:7" ht="15">
      <c r="A42" s="5"/>
      <c r="B42" s="90" t="s">
        <v>113</v>
      </c>
      <c r="C42" s="159">
        <v>467</v>
      </c>
      <c r="D42" s="159">
        <v>10</v>
      </c>
      <c r="E42" s="159">
        <f>C42</f>
        <v>467</v>
      </c>
      <c r="F42" s="63">
        <v>10</v>
      </c>
      <c r="G42" s="5"/>
    </row>
    <row r="43" spans="1:7" ht="15.75" thickBot="1">
      <c r="A43" s="5"/>
      <c r="B43" s="90"/>
      <c r="C43" s="112"/>
      <c r="D43" s="112"/>
      <c r="E43" s="91"/>
      <c r="F43" s="91"/>
      <c r="G43" s="5"/>
    </row>
    <row r="44" spans="1:7" ht="16.5" thickBot="1">
      <c r="A44" s="5"/>
      <c r="B44" s="124" t="s">
        <v>82</v>
      </c>
      <c r="C44" s="113">
        <f>SUM(C41:C43)</f>
        <v>10454</v>
      </c>
      <c r="D44" s="113">
        <f>SUM(D41:D43)</f>
        <v>5628</v>
      </c>
      <c r="E44" s="113">
        <f>SUM(E41:E43)</f>
        <v>10454</v>
      </c>
      <c r="F44" s="114">
        <f>SUM(F41:F43)</f>
        <v>5628</v>
      </c>
      <c r="G44" s="5"/>
    </row>
    <row r="45" spans="1:7" ht="15.75" thickBot="1">
      <c r="A45" s="5"/>
      <c r="B45" s="2"/>
      <c r="C45" s="115"/>
      <c r="D45" s="115"/>
      <c r="E45" s="118"/>
      <c r="F45" s="92"/>
      <c r="G45" s="5"/>
    </row>
    <row r="46" spans="1:7" ht="15">
      <c r="A46" s="5"/>
      <c r="B46" s="4"/>
      <c r="C46" s="109"/>
      <c r="D46" s="26"/>
      <c r="E46" s="116"/>
      <c r="F46" s="27"/>
      <c r="G46" s="5"/>
    </row>
    <row r="47" spans="1:7" ht="15">
      <c r="A47" s="5"/>
      <c r="C47" s="86"/>
      <c r="D47" s="27"/>
      <c r="E47" s="27"/>
      <c r="F47" s="27"/>
      <c r="G47" s="5"/>
    </row>
    <row r="48" spans="1:7" ht="15">
      <c r="A48" s="5"/>
      <c r="C48" s="86"/>
      <c r="D48" s="27"/>
      <c r="E48" s="27"/>
      <c r="F48" s="27"/>
      <c r="G48" s="5"/>
    </row>
    <row r="49" spans="1:7" ht="15">
      <c r="A49" s="5"/>
      <c r="C49" s="86"/>
      <c r="D49" s="27"/>
      <c r="E49" s="27"/>
      <c r="F49" s="27"/>
      <c r="G49" s="5"/>
    </row>
    <row r="50" spans="1:7" ht="15">
      <c r="A50" s="5"/>
      <c r="C50" s="86"/>
      <c r="D50" s="27"/>
      <c r="E50" s="27"/>
      <c r="F50" s="27"/>
      <c r="G50" s="5"/>
    </row>
    <row r="51" spans="1:7" ht="15">
      <c r="A51" s="5"/>
      <c r="C51" s="86"/>
      <c r="D51" s="27"/>
      <c r="E51" s="27"/>
      <c r="F51" s="27"/>
      <c r="G51" s="5"/>
    </row>
    <row r="52" spans="1:7" ht="15">
      <c r="A52" s="5"/>
      <c r="C52" s="86"/>
      <c r="D52" s="27"/>
      <c r="E52" s="27"/>
      <c r="F52" s="27"/>
      <c r="G52" s="5"/>
    </row>
    <row r="53" spans="3:6" ht="15">
      <c r="C53" s="86"/>
      <c r="D53" s="27"/>
      <c r="E53" s="27"/>
      <c r="F53" s="27"/>
    </row>
    <row r="54" spans="3:6" ht="15">
      <c r="C54" s="86"/>
      <c r="D54" s="27"/>
      <c r="E54" s="27"/>
      <c r="F54" s="27"/>
    </row>
    <row r="55" spans="3:6" ht="15">
      <c r="C55" s="86"/>
      <c r="D55" s="27"/>
      <c r="E55" s="27"/>
      <c r="F55" s="27"/>
    </row>
    <row r="56" spans="3:6" ht="15">
      <c r="C56" s="86"/>
      <c r="D56" s="27"/>
      <c r="E56" s="27"/>
      <c r="F56" s="27"/>
    </row>
    <row r="57" spans="3:6" ht="15">
      <c r="C57" s="86"/>
      <c r="D57" s="27"/>
      <c r="E57" s="27"/>
      <c r="F57" s="27"/>
    </row>
    <row r="58" spans="3:6" ht="15">
      <c r="C58" s="86"/>
      <c r="D58" s="27"/>
      <c r="E58" s="27"/>
      <c r="F58" s="27"/>
    </row>
    <row r="59" spans="3:6" ht="15">
      <c r="C59" s="86"/>
      <c r="D59" s="27"/>
      <c r="E59" s="27"/>
      <c r="F59" s="27"/>
    </row>
    <row r="60" spans="3:6" ht="15">
      <c r="C60" s="86"/>
      <c r="D60" s="27"/>
      <c r="E60" s="27"/>
      <c r="F60" s="27"/>
    </row>
    <row r="61" spans="3:6" ht="15">
      <c r="C61" s="86"/>
      <c r="D61" s="27"/>
      <c r="E61" s="27"/>
      <c r="F61" s="27"/>
    </row>
    <row r="62" spans="3:6" ht="15">
      <c r="C62" s="86"/>
      <c r="D62" s="27"/>
      <c r="E62" s="27"/>
      <c r="F62" s="27"/>
    </row>
    <row r="63" spans="3:6" ht="15">
      <c r="C63" s="86"/>
      <c r="D63" s="27"/>
      <c r="E63" s="27"/>
      <c r="F63" s="27"/>
    </row>
    <row r="64" spans="3:6" ht="15">
      <c r="C64" s="86"/>
      <c r="D64" s="27"/>
      <c r="E64" s="27"/>
      <c r="F64" s="27"/>
    </row>
    <row r="65" spans="3:6" ht="15">
      <c r="C65" s="86"/>
      <c r="D65" s="27"/>
      <c r="E65" s="27"/>
      <c r="F65" s="27"/>
    </row>
    <row r="66" spans="3:6" ht="15">
      <c r="C66" s="86"/>
      <c r="D66" s="27"/>
      <c r="E66" s="27"/>
      <c r="F66" s="27"/>
    </row>
    <row r="67" spans="3:6" ht="15">
      <c r="C67" s="86"/>
      <c r="D67" s="27"/>
      <c r="E67" s="27"/>
      <c r="F67" s="27"/>
    </row>
    <row r="68" spans="3:6" ht="15">
      <c r="C68" s="86"/>
      <c r="D68" s="27"/>
      <c r="E68" s="27"/>
      <c r="F68" s="27"/>
    </row>
    <row r="69" spans="3:6" ht="15">
      <c r="C69" s="86"/>
      <c r="D69" s="27"/>
      <c r="E69" s="27"/>
      <c r="F69" s="27"/>
    </row>
    <row r="70" spans="3:6" ht="15">
      <c r="C70" s="86"/>
      <c r="D70" s="27"/>
      <c r="E70" s="27"/>
      <c r="F70" s="27"/>
    </row>
    <row r="71" spans="3:6" ht="15">
      <c r="C71" s="86"/>
      <c r="D71" s="27"/>
      <c r="E71" s="27"/>
      <c r="F71" s="27"/>
    </row>
    <row r="72" spans="3:6" ht="15">
      <c r="C72" s="86"/>
      <c r="D72" s="27"/>
      <c r="E72" s="27"/>
      <c r="F72" s="27"/>
    </row>
    <row r="73" spans="3:6" ht="15">
      <c r="C73" s="86"/>
      <c r="D73" s="27"/>
      <c r="E73" s="27"/>
      <c r="F73" s="27"/>
    </row>
    <row r="74" spans="3:6" ht="15">
      <c r="C74" s="86"/>
      <c r="D74" s="27"/>
      <c r="E74" s="27"/>
      <c r="F74" s="27"/>
    </row>
    <row r="75" spans="3:6" ht="15">
      <c r="C75" s="86"/>
      <c r="D75" s="27"/>
      <c r="E75" s="27"/>
      <c r="F75" s="27"/>
    </row>
    <row r="76" spans="3:6" ht="15">
      <c r="C76" s="86"/>
      <c r="D76" s="27"/>
      <c r="E76" s="27"/>
      <c r="F76" s="27"/>
    </row>
    <row r="77" spans="3:6" ht="15">
      <c r="C77" s="86"/>
      <c r="D77" s="27"/>
      <c r="E77" s="27"/>
      <c r="F77" s="27"/>
    </row>
    <row r="78" spans="3:6" ht="15">
      <c r="C78" s="86"/>
      <c r="D78" s="27"/>
      <c r="E78" s="27"/>
      <c r="F78" s="27"/>
    </row>
    <row r="79" spans="3:6" ht="15">
      <c r="C79" s="86"/>
      <c r="D79" s="27"/>
      <c r="E79" s="27"/>
      <c r="F79" s="27"/>
    </row>
    <row r="80" spans="3:6" ht="15">
      <c r="C80" s="86"/>
      <c r="D80" s="27"/>
      <c r="E80" s="27"/>
      <c r="F80" s="27"/>
    </row>
    <row r="81" spans="3:6" ht="15">
      <c r="C81" s="86"/>
      <c r="D81" s="27"/>
      <c r="E81" s="27"/>
      <c r="F81" s="27"/>
    </row>
    <row r="82" spans="3:6" ht="15">
      <c r="C82" s="86"/>
      <c r="D82" s="27"/>
      <c r="E82" s="27"/>
      <c r="F82" s="27"/>
    </row>
    <row r="83" spans="3:6" ht="15">
      <c r="C83" s="86"/>
      <c r="D83" s="27"/>
      <c r="E83" s="27"/>
      <c r="F83" s="27"/>
    </row>
    <row r="84" spans="3:6" ht="15">
      <c r="C84" s="86"/>
      <c r="D84" s="27"/>
      <c r="E84" s="27"/>
      <c r="F84" s="27"/>
    </row>
    <row r="85" spans="3:6" ht="15">
      <c r="C85" s="86"/>
      <c r="D85" s="27"/>
      <c r="E85" s="27"/>
      <c r="F85" s="27"/>
    </row>
    <row r="86" spans="3:6" ht="15">
      <c r="C86" s="86"/>
      <c r="D86" s="27"/>
      <c r="E86" s="27"/>
      <c r="F86" s="27"/>
    </row>
    <row r="87" spans="3:6" ht="15">
      <c r="C87" s="86"/>
      <c r="D87" s="27"/>
      <c r="E87" s="27"/>
      <c r="F87" s="27"/>
    </row>
    <row r="88" spans="3:6" ht="15">
      <c r="C88" s="86"/>
      <c r="D88" s="27"/>
      <c r="E88" s="27"/>
      <c r="F88" s="27"/>
    </row>
    <row r="89" spans="3:6" ht="15">
      <c r="C89" s="86"/>
      <c r="D89" s="27"/>
      <c r="E89" s="27"/>
      <c r="F89" s="27"/>
    </row>
    <row r="90" spans="3:6" ht="15">
      <c r="C90" s="86"/>
      <c r="D90" s="27"/>
      <c r="E90" s="27"/>
      <c r="F90" s="27"/>
    </row>
    <row r="91" spans="3:6" ht="15">
      <c r="C91" s="86"/>
      <c r="D91" s="27"/>
      <c r="E91" s="27"/>
      <c r="F91" s="27"/>
    </row>
    <row r="92" spans="3:6" ht="15">
      <c r="C92" s="86"/>
      <c r="D92" s="27"/>
      <c r="E92" s="27"/>
      <c r="F92" s="27"/>
    </row>
    <row r="93" spans="3:6" ht="15">
      <c r="C93" s="86"/>
      <c r="D93" s="27"/>
      <c r="E93" s="27"/>
      <c r="F93" s="27"/>
    </row>
    <row r="94" spans="3:6" ht="15">
      <c r="C94" s="86"/>
      <c r="D94" s="27"/>
      <c r="E94" s="27"/>
      <c r="F94" s="27"/>
    </row>
    <row r="95" spans="3:6" ht="15">
      <c r="C95" s="86"/>
      <c r="D95" s="27"/>
      <c r="E95" s="27"/>
      <c r="F95" s="27"/>
    </row>
    <row r="96" spans="3:6" ht="15">
      <c r="C96" s="86"/>
      <c r="D96" s="27"/>
      <c r="E96" s="27"/>
      <c r="F96" s="27"/>
    </row>
    <row r="97" spans="3:6" ht="15">
      <c r="C97" s="86"/>
      <c r="D97" s="27"/>
      <c r="E97" s="27"/>
      <c r="F97" s="27"/>
    </row>
    <row r="98" spans="3:6" ht="15">
      <c r="C98" s="86"/>
      <c r="D98" s="27"/>
      <c r="E98" s="27"/>
      <c r="F98" s="27"/>
    </row>
    <row r="99" spans="3:6" ht="15">
      <c r="C99" s="86"/>
      <c r="D99" s="27"/>
      <c r="E99" s="27"/>
      <c r="F99" s="27"/>
    </row>
    <row r="100" spans="3:6" ht="15">
      <c r="C100" s="86"/>
      <c r="D100" s="27"/>
      <c r="E100" s="27"/>
      <c r="F100" s="27"/>
    </row>
    <row r="101" spans="3:6" ht="15">
      <c r="C101" s="86"/>
      <c r="D101" s="27"/>
      <c r="E101" s="27"/>
      <c r="F101" s="27"/>
    </row>
    <row r="102" spans="3:6" ht="15">
      <c r="C102" s="86"/>
      <c r="D102" s="27"/>
      <c r="E102" s="27"/>
      <c r="F102" s="27"/>
    </row>
    <row r="103" spans="3:6" ht="15">
      <c r="C103" s="86"/>
      <c r="D103" s="27"/>
      <c r="E103" s="27"/>
      <c r="F103" s="27"/>
    </row>
    <row r="104" spans="3:6" ht="15">
      <c r="C104" s="86"/>
      <c r="D104" s="27"/>
      <c r="E104" s="27"/>
      <c r="F104" s="27"/>
    </row>
    <row r="105" spans="3:6" ht="15">
      <c r="C105" s="86"/>
      <c r="D105" s="27"/>
      <c r="E105" s="27"/>
      <c r="F105" s="27"/>
    </row>
    <row r="106" spans="3:6" ht="15">
      <c r="C106" s="86"/>
      <c r="D106" s="27"/>
      <c r="E106" s="27"/>
      <c r="F106" s="27"/>
    </row>
    <row r="107" spans="3:6" ht="15">
      <c r="C107" s="86"/>
      <c r="D107" s="27"/>
      <c r="E107" s="27"/>
      <c r="F107" s="27"/>
    </row>
    <row r="108" spans="3:6" ht="15">
      <c r="C108" s="86"/>
      <c r="D108" s="27"/>
      <c r="E108" s="27"/>
      <c r="F108" s="27"/>
    </row>
    <row r="109" spans="3:6" ht="15">
      <c r="C109" s="86"/>
      <c r="D109" s="27"/>
      <c r="E109" s="27"/>
      <c r="F109" s="27"/>
    </row>
    <row r="110" spans="3:6" ht="15">
      <c r="C110" s="86"/>
      <c r="D110" s="27"/>
      <c r="E110" s="27"/>
      <c r="F110" s="27"/>
    </row>
    <row r="111" spans="3:6" ht="15">
      <c r="C111" s="86"/>
      <c r="D111" s="27"/>
      <c r="E111" s="27"/>
      <c r="F111" s="27"/>
    </row>
    <row r="112" spans="3:6" ht="15">
      <c r="C112" s="86"/>
      <c r="D112" s="27"/>
      <c r="E112" s="27"/>
      <c r="F112" s="27"/>
    </row>
    <row r="113" spans="3:6" ht="15">
      <c r="C113" s="86"/>
      <c r="D113" s="27"/>
      <c r="E113" s="27"/>
      <c r="F113" s="27"/>
    </row>
    <row r="114" spans="3:6" ht="15">
      <c r="C114" s="86"/>
      <c r="D114" s="27"/>
      <c r="E114" s="27"/>
      <c r="F114" s="27"/>
    </row>
    <row r="115" spans="3:6" ht="15">
      <c r="C115" s="86"/>
      <c r="D115" s="27"/>
      <c r="E115" s="27"/>
      <c r="F115" s="27"/>
    </row>
    <row r="116" spans="3:6" ht="15">
      <c r="C116" s="86"/>
      <c r="D116" s="27"/>
      <c r="E116" s="27"/>
      <c r="F116" s="27"/>
    </row>
    <row r="117" spans="3:6" ht="15">
      <c r="C117" s="86"/>
      <c r="D117" s="27"/>
      <c r="E117" s="27"/>
      <c r="F117" s="27"/>
    </row>
    <row r="118" spans="3:6" ht="15">
      <c r="C118" s="86"/>
      <c r="D118" s="27"/>
      <c r="E118" s="27"/>
      <c r="F118" s="27"/>
    </row>
    <row r="119" spans="3:6" ht="15">
      <c r="C119" s="86"/>
      <c r="D119" s="27"/>
      <c r="E119" s="27"/>
      <c r="F119" s="27"/>
    </row>
    <row r="120" spans="3:6" ht="15">
      <c r="C120" s="86"/>
      <c r="D120" s="27"/>
      <c r="E120" s="27"/>
      <c r="F120" s="27"/>
    </row>
    <row r="121" spans="3:6" ht="15">
      <c r="C121" s="86"/>
      <c r="D121" s="27"/>
      <c r="E121" s="27"/>
      <c r="F121" s="27"/>
    </row>
    <row r="122" spans="3:6" ht="15">
      <c r="C122" s="86"/>
      <c r="D122" s="27"/>
      <c r="E122" s="27"/>
      <c r="F122" s="27"/>
    </row>
    <row r="123" spans="3:6" ht="15">
      <c r="C123" s="86"/>
      <c r="D123" s="27"/>
      <c r="E123" s="27"/>
      <c r="F123" s="27"/>
    </row>
    <row r="124" spans="3:6" ht="15">
      <c r="C124" s="86"/>
      <c r="D124" s="27"/>
      <c r="E124" s="27"/>
      <c r="F124" s="27"/>
    </row>
    <row r="125" spans="3:6" ht="15">
      <c r="C125" s="86"/>
      <c r="D125" s="27"/>
      <c r="E125" s="27"/>
      <c r="F125" s="27"/>
    </row>
    <row r="126" spans="3:6" ht="15">
      <c r="C126" s="86"/>
      <c r="D126" s="27"/>
      <c r="E126" s="27"/>
      <c r="F126" s="27"/>
    </row>
    <row r="127" spans="3:6" ht="15">
      <c r="C127" s="86"/>
      <c r="D127" s="27"/>
      <c r="E127" s="27"/>
      <c r="F127" s="27"/>
    </row>
    <row r="128" spans="3:6" ht="15">
      <c r="C128" s="86"/>
      <c r="D128" s="27"/>
      <c r="E128" s="27"/>
      <c r="F128" s="27"/>
    </row>
    <row r="129" spans="3:6" ht="15">
      <c r="C129" s="86"/>
      <c r="D129" s="27"/>
      <c r="E129" s="27"/>
      <c r="F129" s="27"/>
    </row>
    <row r="130" spans="3:6" ht="15">
      <c r="C130" s="86"/>
      <c r="D130" s="27"/>
      <c r="E130" s="27"/>
      <c r="F130" s="27"/>
    </row>
    <row r="131" spans="3:6" ht="15">
      <c r="C131" s="86"/>
      <c r="D131" s="27"/>
      <c r="E131" s="27"/>
      <c r="F131" s="27"/>
    </row>
    <row r="132" spans="3:6" ht="15">
      <c r="C132" s="86"/>
      <c r="D132" s="27"/>
      <c r="E132" s="27"/>
      <c r="F132" s="27"/>
    </row>
    <row r="133" spans="3:6" ht="15">
      <c r="C133" s="86"/>
      <c r="D133" s="27"/>
      <c r="E133" s="27"/>
      <c r="F133" s="27"/>
    </row>
    <row r="134" spans="3:6" ht="15">
      <c r="C134" s="86"/>
      <c r="D134" s="27"/>
      <c r="E134" s="27"/>
      <c r="F134" s="27"/>
    </row>
    <row r="135" spans="3:6" ht="15">
      <c r="C135" s="86"/>
      <c r="D135" s="27"/>
      <c r="E135" s="27"/>
      <c r="F135" s="27"/>
    </row>
    <row r="136" spans="3:6" ht="15">
      <c r="C136" s="86"/>
      <c r="D136" s="27"/>
      <c r="E136" s="27"/>
      <c r="F136" s="27"/>
    </row>
    <row r="137" spans="3:6" ht="15">
      <c r="C137" s="86"/>
      <c r="D137" s="27"/>
      <c r="E137" s="27"/>
      <c r="F137" s="27"/>
    </row>
    <row r="138" spans="3:6" ht="15">
      <c r="C138" s="86"/>
      <c r="D138" s="27"/>
      <c r="E138" s="27"/>
      <c r="F138" s="27"/>
    </row>
    <row r="139" spans="3:6" ht="15">
      <c r="C139" s="86"/>
      <c r="D139" s="27"/>
      <c r="E139" s="27"/>
      <c r="F139" s="27"/>
    </row>
    <row r="140" spans="3:6" ht="15">
      <c r="C140" s="86"/>
      <c r="D140" s="27"/>
      <c r="E140" s="27"/>
      <c r="F140" s="27"/>
    </row>
    <row r="141" spans="3:6" ht="15">
      <c r="C141" s="86"/>
      <c r="D141" s="27"/>
      <c r="E141" s="27"/>
      <c r="F141" s="27"/>
    </row>
    <row r="142" spans="3:6" ht="15">
      <c r="C142" s="86"/>
      <c r="D142" s="27"/>
      <c r="E142" s="27"/>
      <c r="F142" s="27"/>
    </row>
    <row r="143" spans="3:6" ht="15">
      <c r="C143" s="86"/>
      <c r="D143" s="27"/>
      <c r="E143" s="27"/>
      <c r="F143" s="27"/>
    </row>
    <row r="144" spans="3:6" ht="15">
      <c r="C144" s="86"/>
      <c r="D144" s="27"/>
      <c r="E144" s="27"/>
      <c r="F144" s="27"/>
    </row>
    <row r="145" spans="3:6" ht="15">
      <c r="C145" s="86"/>
      <c r="D145" s="27"/>
      <c r="E145" s="27"/>
      <c r="F145" s="27"/>
    </row>
    <row r="146" spans="3:6" ht="15">
      <c r="C146" s="86"/>
      <c r="D146" s="27"/>
      <c r="E146" s="27"/>
      <c r="F146" s="27"/>
    </row>
    <row r="147" spans="3:6" ht="15">
      <c r="C147" s="86"/>
      <c r="D147" s="27"/>
      <c r="E147" s="27"/>
      <c r="F147" s="27"/>
    </row>
    <row r="148" spans="3:6" ht="15">
      <c r="C148" s="86"/>
      <c r="D148" s="27"/>
      <c r="E148" s="27"/>
      <c r="F148" s="27"/>
    </row>
    <row r="149" spans="3:6" ht="15">
      <c r="C149" s="86"/>
      <c r="D149" s="27"/>
      <c r="E149" s="27"/>
      <c r="F149" s="27"/>
    </row>
    <row r="150" spans="3:6" ht="15">
      <c r="C150" s="86"/>
      <c r="D150" s="27"/>
      <c r="E150" s="27"/>
      <c r="F150" s="27"/>
    </row>
    <row r="151" spans="3:6" ht="15">
      <c r="C151" s="86"/>
      <c r="D151" s="27"/>
      <c r="E151" s="27"/>
      <c r="F151" s="27"/>
    </row>
    <row r="152" spans="3:6" ht="15">
      <c r="C152" s="86"/>
      <c r="D152" s="27"/>
      <c r="E152" s="27"/>
      <c r="F152" s="27"/>
    </row>
    <row r="153" spans="3:6" ht="15">
      <c r="C153" s="86"/>
      <c r="D153" s="27"/>
      <c r="E153" s="27"/>
      <c r="F153" s="27"/>
    </row>
    <row r="154" spans="3:6" ht="15">
      <c r="C154" s="86"/>
      <c r="D154" s="27"/>
      <c r="E154" s="27"/>
      <c r="F154" s="27"/>
    </row>
    <row r="155" spans="3:6" ht="15">
      <c r="C155" s="86"/>
      <c r="D155" s="27"/>
      <c r="E155" s="27"/>
      <c r="F155" s="27"/>
    </row>
    <row r="156" spans="3:6" ht="15">
      <c r="C156" s="86"/>
      <c r="D156" s="27"/>
      <c r="E156" s="27"/>
      <c r="F156" s="27"/>
    </row>
    <row r="157" spans="3:6" ht="15">
      <c r="C157" s="86"/>
      <c r="D157" s="27"/>
      <c r="E157" s="27"/>
      <c r="F157" s="27"/>
    </row>
    <row r="158" spans="3:6" ht="15">
      <c r="C158" s="86"/>
      <c r="D158" s="27"/>
      <c r="E158" s="27"/>
      <c r="F158" s="27"/>
    </row>
    <row r="159" spans="3:6" ht="15">
      <c r="C159" s="86"/>
      <c r="D159" s="27"/>
      <c r="E159" s="27"/>
      <c r="F159" s="27"/>
    </row>
    <row r="160" spans="3:6" ht="15">
      <c r="C160" s="86"/>
      <c r="D160" s="27"/>
      <c r="E160" s="27"/>
      <c r="F160" s="27"/>
    </row>
    <row r="161" spans="3:6" ht="15">
      <c r="C161" s="86"/>
      <c r="D161" s="27"/>
      <c r="E161" s="27"/>
      <c r="F161" s="27"/>
    </row>
    <row r="162" spans="3:6" ht="15">
      <c r="C162" s="86"/>
      <c r="D162" s="27"/>
      <c r="E162" s="27"/>
      <c r="F162" s="27"/>
    </row>
    <row r="163" spans="3:6" ht="15">
      <c r="C163" s="86"/>
      <c r="D163" s="27"/>
      <c r="E163" s="27"/>
      <c r="F163" s="27"/>
    </row>
    <row r="164" spans="3:6" ht="15">
      <c r="C164" s="86"/>
      <c r="D164" s="27"/>
      <c r="E164" s="27"/>
      <c r="F164" s="27"/>
    </row>
    <row r="165" spans="3:6" ht="15">
      <c r="C165" s="86"/>
      <c r="D165" s="27"/>
      <c r="E165" s="27"/>
      <c r="F165" s="27"/>
    </row>
    <row r="166" spans="3:6" ht="15">
      <c r="C166" s="86"/>
      <c r="D166" s="27"/>
      <c r="E166" s="27"/>
      <c r="F166" s="27"/>
    </row>
    <row r="167" spans="3:6" ht="15">
      <c r="C167" s="86"/>
      <c r="D167" s="27"/>
      <c r="E167" s="27"/>
      <c r="F167" s="27"/>
    </row>
    <row r="168" spans="3:6" ht="15">
      <c r="C168" s="86"/>
      <c r="D168" s="27"/>
      <c r="E168" s="27"/>
      <c r="F168" s="27"/>
    </row>
    <row r="169" spans="3:6" ht="15">
      <c r="C169" s="86"/>
      <c r="D169" s="27"/>
      <c r="E169" s="27"/>
      <c r="F169" s="27"/>
    </row>
    <row r="170" spans="3:6" ht="15">
      <c r="C170" s="86"/>
      <c r="D170" s="27"/>
      <c r="E170" s="27"/>
      <c r="F170" s="27"/>
    </row>
    <row r="171" spans="3:6" ht="15">
      <c r="C171" s="86"/>
      <c r="D171" s="27"/>
      <c r="E171" s="27"/>
      <c r="F171" s="27"/>
    </row>
    <row r="172" spans="3:6" ht="15">
      <c r="C172" s="86"/>
      <c r="D172" s="27"/>
      <c r="E172" s="27"/>
      <c r="F172" s="27"/>
    </row>
    <row r="173" spans="3:6" ht="15">
      <c r="C173" s="86"/>
      <c r="D173" s="27"/>
      <c r="E173" s="27"/>
      <c r="F173" s="27"/>
    </row>
    <row r="174" spans="3:6" ht="15">
      <c r="C174" s="86"/>
      <c r="D174" s="27"/>
      <c r="E174" s="27"/>
      <c r="F174" s="27"/>
    </row>
    <row r="175" spans="3:6" ht="15">
      <c r="C175" s="86"/>
      <c r="D175" s="27"/>
      <c r="E175" s="27"/>
      <c r="F175" s="27"/>
    </row>
    <row r="176" spans="3:6" ht="15">
      <c r="C176" s="86"/>
      <c r="D176" s="27"/>
      <c r="E176" s="27"/>
      <c r="F176" s="27"/>
    </row>
    <row r="177" spans="3:6" ht="15">
      <c r="C177" s="86"/>
      <c r="D177" s="27"/>
      <c r="E177" s="27"/>
      <c r="F177" s="27"/>
    </row>
    <row r="178" spans="3:6" ht="15">
      <c r="C178" s="86"/>
      <c r="D178" s="27"/>
      <c r="E178" s="27"/>
      <c r="F178" s="27"/>
    </row>
    <row r="179" spans="3:6" ht="15">
      <c r="C179" s="86"/>
      <c r="D179" s="27"/>
      <c r="E179" s="27"/>
      <c r="F179" s="27"/>
    </row>
    <row r="180" spans="3:6" ht="15">
      <c r="C180" s="86"/>
      <c r="D180" s="27"/>
      <c r="E180" s="27"/>
      <c r="F180" s="27"/>
    </row>
    <row r="181" spans="3:6" ht="15">
      <c r="C181" s="86"/>
      <c r="D181" s="27"/>
      <c r="E181" s="27"/>
      <c r="F181" s="27"/>
    </row>
    <row r="182" spans="3:6" ht="15">
      <c r="C182" s="86"/>
      <c r="D182" s="27"/>
      <c r="E182" s="27"/>
      <c r="F182" s="27"/>
    </row>
    <row r="183" spans="3:6" ht="15">
      <c r="C183" s="86"/>
      <c r="D183" s="27"/>
      <c r="E183" s="27"/>
      <c r="F183" s="27"/>
    </row>
    <row r="184" spans="3:6" ht="15">
      <c r="C184" s="86"/>
      <c r="D184" s="27"/>
      <c r="E184" s="27"/>
      <c r="F184" s="27"/>
    </row>
    <row r="185" spans="3:6" ht="15">
      <c r="C185" s="86"/>
      <c r="D185" s="27"/>
      <c r="E185" s="27"/>
      <c r="F185" s="27"/>
    </row>
    <row r="186" spans="3:6" ht="15">
      <c r="C186" s="86"/>
      <c r="D186" s="27"/>
      <c r="E186" s="27"/>
      <c r="F186" s="27"/>
    </row>
    <row r="187" spans="3:6" ht="15">
      <c r="C187" s="86"/>
      <c r="D187" s="27"/>
      <c r="E187" s="27"/>
      <c r="F187" s="27"/>
    </row>
    <row r="188" spans="3:6" ht="15">
      <c r="C188" s="86"/>
      <c r="D188" s="27"/>
      <c r="E188" s="27"/>
      <c r="F188" s="27"/>
    </row>
    <row r="189" spans="3:6" ht="15">
      <c r="C189" s="86"/>
      <c r="D189" s="27"/>
      <c r="E189" s="27"/>
      <c r="F189" s="27"/>
    </row>
    <row r="190" spans="3:6" ht="15">
      <c r="C190" s="86"/>
      <c r="D190" s="27"/>
      <c r="E190" s="27"/>
      <c r="F190" s="27"/>
    </row>
    <row r="191" spans="3:6" ht="15">
      <c r="C191" s="86"/>
      <c r="D191" s="27"/>
      <c r="E191" s="27"/>
      <c r="F191" s="27"/>
    </row>
    <row r="192" spans="3:6" ht="15">
      <c r="C192" s="86"/>
      <c r="D192" s="27"/>
      <c r="E192" s="27"/>
      <c r="F192" s="27"/>
    </row>
    <row r="193" spans="3:6" ht="15">
      <c r="C193" s="86"/>
      <c r="D193" s="27"/>
      <c r="E193" s="27"/>
      <c r="F193" s="27"/>
    </row>
    <row r="194" spans="3:6" ht="15">
      <c r="C194" s="86"/>
      <c r="D194" s="27"/>
      <c r="E194" s="27"/>
      <c r="F194" s="27"/>
    </row>
    <row r="195" spans="3:6" ht="15">
      <c r="C195" s="86"/>
      <c r="D195" s="27"/>
      <c r="E195" s="27"/>
      <c r="F195" s="27"/>
    </row>
    <row r="196" spans="3:6" ht="15">
      <c r="C196" s="86"/>
      <c r="D196" s="27"/>
      <c r="E196" s="27"/>
      <c r="F196" s="27"/>
    </row>
    <row r="197" spans="3:6" ht="15">
      <c r="C197" s="86"/>
      <c r="D197" s="27"/>
      <c r="E197" s="27"/>
      <c r="F197" s="27"/>
    </row>
    <row r="198" spans="3:6" ht="15">
      <c r="C198" s="86"/>
      <c r="D198" s="27"/>
      <c r="E198" s="27"/>
      <c r="F198" s="27"/>
    </row>
    <row r="199" spans="3:6" ht="15">
      <c r="C199" s="86"/>
      <c r="D199" s="27"/>
      <c r="E199" s="27"/>
      <c r="F199" s="27"/>
    </row>
    <row r="200" spans="3:6" ht="15">
      <c r="C200" s="86"/>
      <c r="D200" s="27"/>
      <c r="E200" s="27"/>
      <c r="F200" s="27"/>
    </row>
    <row r="201" spans="3:6" ht="15">
      <c r="C201" s="86"/>
      <c r="D201" s="27"/>
      <c r="E201" s="27"/>
      <c r="F201" s="27"/>
    </row>
    <row r="202" spans="3:6" ht="15">
      <c r="C202" s="86"/>
      <c r="D202" s="27"/>
      <c r="E202" s="27"/>
      <c r="F202" s="27"/>
    </row>
    <row r="203" spans="3:6" ht="15">
      <c r="C203" s="86"/>
      <c r="D203" s="27"/>
      <c r="E203" s="27"/>
      <c r="F203" s="27"/>
    </row>
    <row r="204" spans="3:6" ht="15">
      <c r="C204" s="86"/>
      <c r="D204" s="27"/>
      <c r="E204" s="27"/>
      <c r="F204" s="27"/>
    </row>
    <row r="205" spans="3:6" ht="15">
      <c r="C205" s="86"/>
      <c r="D205" s="27"/>
      <c r="E205" s="27"/>
      <c r="F205" s="27"/>
    </row>
    <row r="206" spans="3:6" ht="15">
      <c r="C206" s="86"/>
      <c r="D206" s="27"/>
      <c r="E206" s="27"/>
      <c r="F206" s="27"/>
    </row>
    <row r="207" spans="3:6" ht="15">
      <c r="C207" s="86"/>
      <c r="D207" s="27"/>
      <c r="E207" s="27"/>
      <c r="F207" s="27"/>
    </row>
    <row r="208" spans="3:6" ht="15">
      <c r="C208" s="86"/>
      <c r="D208" s="27"/>
      <c r="E208" s="27"/>
      <c r="F208" s="27"/>
    </row>
    <row r="209" spans="3:6" ht="15">
      <c r="C209" s="86"/>
      <c r="D209" s="27"/>
      <c r="E209" s="27"/>
      <c r="F209" s="27"/>
    </row>
    <row r="210" spans="3:6" ht="15">
      <c r="C210" s="86"/>
      <c r="D210" s="27"/>
      <c r="E210" s="27"/>
      <c r="F210" s="27"/>
    </row>
    <row r="211" spans="3:6" ht="15">
      <c r="C211" s="86"/>
      <c r="D211" s="27"/>
      <c r="E211" s="27"/>
      <c r="F211" s="27"/>
    </row>
    <row r="212" spans="3:6" ht="15">
      <c r="C212" s="86"/>
      <c r="D212" s="27"/>
      <c r="E212" s="27"/>
      <c r="F212" s="27"/>
    </row>
    <row r="213" spans="3:6" ht="15">
      <c r="C213" s="86"/>
      <c r="D213" s="27"/>
      <c r="E213" s="27"/>
      <c r="F213" s="27"/>
    </row>
    <row r="214" spans="3:6" ht="15">
      <c r="C214" s="86"/>
      <c r="D214" s="27"/>
      <c r="E214" s="27"/>
      <c r="F214" s="27"/>
    </row>
    <row r="215" spans="3:6" ht="15">
      <c r="C215" s="86"/>
      <c r="D215" s="27"/>
      <c r="E215" s="27"/>
      <c r="F215" s="27"/>
    </row>
    <row r="216" spans="3:6" ht="15">
      <c r="C216" s="86"/>
      <c r="D216" s="27"/>
      <c r="E216" s="27"/>
      <c r="F216" s="27"/>
    </row>
    <row r="217" spans="3:6" ht="15">
      <c r="C217" s="86"/>
      <c r="D217" s="27"/>
      <c r="E217" s="27"/>
      <c r="F217" s="27"/>
    </row>
    <row r="218" spans="3:6" ht="15">
      <c r="C218" s="86"/>
      <c r="D218" s="27"/>
      <c r="E218" s="27"/>
      <c r="F218" s="27"/>
    </row>
    <row r="219" spans="3:6" ht="15">
      <c r="C219" s="86"/>
      <c r="D219" s="27"/>
      <c r="E219" s="27"/>
      <c r="F219" s="27"/>
    </row>
    <row r="220" spans="3:6" ht="15">
      <c r="C220" s="86"/>
      <c r="D220" s="27"/>
      <c r="E220" s="27"/>
      <c r="F220" s="27"/>
    </row>
    <row r="221" spans="3:6" ht="15">
      <c r="C221" s="86"/>
      <c r="D221" s="27"/>
      <c r="E221" s="27"/>
      <c r="F221" s="27"/>
    </row>
    <row r="222" spans="3:6" ht="15">
      <c r="C222" s="86"/>
      <c r="D222" s="27"/>
      <c r="E222" s="27"/>
      <c r="F222" s="27"/>
    </row>
    <row r="223" spans="3:6" ht="15">
      <c r="C223" s="86"/>
      <c r="D223" s="27"/>
      <c r="E223" s="27"/>
      <c r="F223" s="27"/>
    </row>
    <row r="224" spans="3:6" ht="15">
      <c r="C224" s="86"/>
      <c r="D224" s="27"/>
      <c r="E224" s="27"/>
      <c r="F224" s="27"/>
    </row>
    <row r="225" spans="3:6" ht="15">
      <c r="C225" s="86"/>
      <c r="D225" s="27"/>
      <c r="E225" s="27"/>
      <c r="F225" s="27"/>
    </row>
    <row r="226" spans="3:6" ht="15">
      <c r="C226" s="86"/>
      <c r="D226" s="27"/>
      <c r="E226" s="27"/>
      <c r="F226" s="27"/>
    </row>
    <row r="227" spans="3:6" ht="15">
      <c r="C227" s="86"/>
      <c r="D227" s="27"/>
      <c r="E227" s="27"/>
      <c r="F227" s="27"/>
    </row>
    <row r="228" spans="3:6" ht="15">
      <c r="C228" s="86"/>
      <c r="D228" s="27"/>
      <c r="E228" s="27"/>
      <c r="F228" s="27"/>
    </row>
    <row r="229" spans="3:6" ht="15">
      <c r="C229" s="86"/>
      <c r="D229" s="27"/>
      <c r="E229" s="27"/>
      <c r="F229" s="27"/>
    </row>
    <row r="230" spans="3:6" ht="15">
      <c r="C230" s="86"/>
      <c r="D230" s="27"/>
      <c r="E230" s="27"/>
      <c r="F230" s="27"/>
    </row>
    <row r="231" spans="3:6" ht="15">
      <c r="C231" s="86"/>
      <c r="D231" s="27"/>
      <c r="E231" s="27"/>
      <c r="F231" s="27"/>
    </row>
    <row r="232" spans="3:6" ht="15">
      <c r="C232" s="86"/>
      <c r="D232" s="27"/>
      <c r="E232" s="27"/>
      <c r="F232" s="27"/>
    </row>
    <row r="233" spans="3:6" ht="15">
      <c r="C233" s="86"/>
      <c r="D233" s="27"/>
      <c r="E233" s="27"/>
      <c r="F233" s="27"/>
    </row>
    <row r="234" spans="3:6" ht="15">
      <c r="C234" s="86"/>
      <c r="D234" s="27"/>
      <c r="E234" s="27"/>
      <c r="F234" s="27"/>
    </row>
    <row r="235" spans="3:6" ht="15">
      <c r="C235" s="86"/>
      <c r="D235" s="27"/>
      <c r="E235" s="27"/>
      <c r="F235" s="27"/>
    </row>
    <row r="236" spans="3:6" ht="15">
      <c r="C236" s="86"/>
      <c r="D236" s="27"/>
      <c r="E236" s="27"/>
      <c r="F236" s="27"/>
    </row>
    <row r="237" spans="3:6" ht="15">
      <c r="C237" s="86"/>
      <c r="D237" s="27"/>
      <c r="E237" s="27"/>
      <c r="F237" s="27"/>
    </row>
    <row r="238" spans="3:6" ht="15">
      <c r="C238" s="86"/>
      <c r="D238" s="27"/>
      <c r="E238" s="27"/>
      <c r="F238" s="27"/>
    </row>
    <row r="239" spans="3:6" ht="15">
      <c r="C239" s="86"/>
      <c r="D239" s="27"/>
      <c r="E239" s="27"/>
      <c r="F239" s="27"/>
    </row>
    <row r="240" spans="3:6" ht="15">
      <c r="C240" s="86"/>
      <c r="D240" s="27"/>
      <c r="E240" s="27"/>
      <c r="F240" s="27"/>
    </row>
    <row r="241" spans="3:6" ht="15">
      <c r="C241" s="86"/>
      <c r="D241" s="27"/>
      <c r="E241" s="27"/>
      <c r="F241" s="27"/>
    </row>
    <row r="242" spans="3:6" ht="15">
      <c r="C242" s="86"/>
      <c r="D242" s="27"/>
      <c r="E242" s="27"/>
      <c r="F242" s="27"/>
    </row>
    <row r="243" spans="3:6" ht="15">
      <c r="C243" s="86"/>
      <c r="D243" s="27"/>
      <c r="E243" s="27"/>
      <c r="F243" s="27"/>
    </row>
    <row r="244" spans="3:6" ht="15">
      <c r="C244" s="86"/>
      <c r="D244" s="27"/>
      <c r="E244" s="27"/>
      <c r="F244" s="27"/>
    </row>
    <row r="245" spans="3:6" ht="15">
      <c r="C245" s="86"/>
      <c r="D245" s="27"/>
      <c r="E245" s="27"/>
      <c r="F245" s="27"/>
    </row>
    <row r="246" spans="3:6" ht="15">
      <c r="C246" s="86"/>
      <c r="D246" s="27"/>
      <c r="E246" s="27"/>
      <c r="F246" s="27"/>
    </row>
    <row r="247" spans="3:6" ht="15">
      <c r="C247" s="86"/>
      <c r="D247" s="27"/>
      <c r="E247" s="27"/>
      <c r="F247" s="27"/>
    </row>
    <row r="248" spans="3:6" ht="15">
      <c r="C248" s="86"/>
      <c r="D248" s="27"/>
      <c r="E248" s="27"/>
      <c r="F248" s="27"/>
    </row>
    <row r="249" spans="3:6" ht="15">
      <c r="C249" s="86"/>
      <c r="D249" s="27"/>
      <c r="E249" s="27"/>
      <c r="F249" s="27"/>
    </row>
    <row r="250" spans="3:6" ht="15">
      <c r="C250" s="86"/>
      <c r="D250" s="27"/>
      <c r="E250" s="27"/>
      <c r="F250" s="27"/>
    </row>
    <row r="251" spans="3:6" ht="15">
      <c r="C251" s="86"/>
      <c r="D251" s="27"/>
      <c r="E251" s="27"/>
      <c r="F251" s="27"/>
    </row>
    <row r="252" spans="3:6" ht="15">
      <c r="C252" s="86"/>
      <c r="D252" s="27"/>
      <c r="E252" s="27"/>
      <c r="F252" s="27"/>
    </row>
    <row r="253" spans="3:6" ht="15">
      <c r="C253" s="86"/>
      <c r="D253" s="27"/>
      <c r="E253" s="27"/>
      <c r="F253" s="27"/>
    </row>
    <row r="254" spans="3:6" ht="15">
      <c r="C254" s="86"/>
      <c r="D254" s="27"/>
      <c r="E254" s="27"/>
      <c r="F254" s="27"/>
    </row>
    <row r="255" spans="3:6" ht="15">
      <c r="C255" s="86"/>
      <c r="D255" s="27"/>
      <c r="E255" s="27"/>
      <c r="F255" s="27"/>
    </row>
    <row r="256" spans="3:6" ht="15">
      <c r="C256" s="86"/>
      <c r="D256" s="27"/>
      <c r="E256" s="27"/>
      <c r="F256" s="27"/>
    </row>
    <row r="257" spans="3:6" ht="15">
      <c r="C257" s="86"/>
      <c r="D257" s="27"/>
      <c r="E257" s="27"/>
      <c r="F257" s="27"/>
    </row>
    <row r="258" spans="3:6" ht="15">
      <c r="C258" s="86"/>
      <c r="D258" s="27"/>
      <c r="E258" s="27"/>
      <c r="F258" s="27"/>
    </row>
    <row r="259" spans="3:6" ht="15">
      <c r="C259" s="86"/>
      <c r="D259" s="27"/>
      <c r="E259" s="27"/>
      <c r="F259" s="27"/>
    </row>
    <row r="260" spans="3:6" ht="15">
      <c r="C260" s="86"/>
      <c r="D260" s="27"/>
      <c r="E260" s="27"/>
      <c r="F260" s="27"/>
    </row>
    <row r="261" spans="3:6" ht="15">
      <c r="C261" s="86"/>
      <c r="D261" s="27"/>
      <c r="E261" s="27"/>
      <c r="F261" s="27"/>
    </row>
    <row r="262" spans="3:6" ht="15">
      <c r="C262" s="86"/>
      <c r="D262" s="27"/>
      <c r="E262" s="27"/>
      <c r="F262" s="27"/>
    </row>
    <row r="263" spans="3:6" ht="15">
      <c r="C263" s="86"/>
      <c r="D263" s="27"/>
      <c r="E263" s="27"/>
      <c r="F263" s="27"/>
    </row>
    <row r="264" spans="3:6" ht="15">
      <c r="C264" s="86"/>
      <c r="D264" s="27"/>
      <c r="E264" s="27"/>
      <c r="F264" s="27"/>
    </row>
    <row r="265" spans="3:6" ht="15">
      <c r="C265" s="86"/>
      <c r="D265" s="27"/>
      <c r="E265" s="27"/>
      <c r="F265" s="27"/>
    </row>
    <row r="266" spans="3:6" ht="15">
      <c r="C266" s="86"/>
      <c r="D266" s="27"/>
      <c r="E266" s="27"/>
      <c r="F266" s="27"/>
    </row>
    <row r="267" spans="3:6" ht="15">
      <c r="C267" s="86"/>
      <c r="D267" s="27"/>
      <c r="E267" s="27"/>
      <c r="F267" s="27"/>
    </row>
    <row r="268" spans="3:6" ht="15">
      <c r="C268" s="86"/>
      <c r="D268" s="27"/>
      <c r="E268" s="27"/>
      <c r="F268" s="27"/>
    </row>
    <row r="269" spans="3:6" ht="15">
      <c r="C269" s="86"/>
      <c r="D269" s="27"/>
      <c r="E269" s="27"/>
      <c r="F269" s="27"/>
    </row>
    <row r="270" spans="3:6" ht="15">
      <c r="C270" s="86"/>
      <c r="D270" s="27"/>
      <c r="E270" s="27"/>
      <c r="F270" s="27"/>
    </row>
    <row r="271" spans="3:6" ht="15">
      <c r="C271" s="86"/>
      <c r="D271" s="27"/>
      <c r="E271" s="27"/>
      <c r="F271" s="27"/>
    </row>
    <row r="272" spans="3:6" ht="15">
      <c r="C272" s="86"/>
      <c r="D272" s="27"/>
      <c r="E272" s="27"/>
      <c r="F272" s="27"/>
    </row>
    <row r="273" spans="3:6" ht="15">
      <c r="C273" s="86"/>
      <c r="D273" s="27"/>
      <c r="E273" s="27"/>
      <c r="F273" s="27"/>
    </row>
    <row r="274" spans="3:6" ht="15">
      <c r="C274" s="86"/>
      <c r="D274" s="27"/>
      <c r="E274" s="27"/>
      <c r="F274" s="27"/>
    </row>
    <row r="275" spans="3:6" ht="15">
      <c r="C275" s="86"/>
      <c r="D275" s="27"/>
      <c r="E275" s="27"/>
      <c r="F275" s="27"/>
    </row>
    <row r="276" spans="3:6" ht="15">
      <c r="C276" s="86"/>
      <c r="D276" s="27"/>
      <c r="E276" s="27"/>
      <c r="F276" s="27"/>
    </row>
    <row r="277" spans="3:6" ht="15">
      <c r="C277" s="86"/>
      <c r="D277" s="27"/>
      <c r="E277" s="27"/>
      <c r="F277" s="27"/>
    </row>
    <row r="278" spans="3:6" ht="15">
      <c r="C278" s="86"/>
      <c r="D278" s="27"/>
      <c r="E278" s="27"/>
      <c r="F278" s="27"/>
    </row>
    <row r="279" spans="3:6" ht="15">
      <c r="C279" s="86"/>
      <c r="D279" s="27"/>
      <c r="E279" s="27"/>
      <c r="F279" s="27"/>
    </row>
    <row r="280" spans="3:6" ht="15">
      <c r="C280" s="86"/>
      <c r="D280" s="27"/>
      <c r="E280" s="27"/>
      <c r="F280" s="27"/>
    </row>
    <row r="281" spans="3:6" ht="15">
      <c r="C281" s="86"/>
      <c r="D281" s="27"/>
      <c r="E281" s="27"/>
      <c r="F281" s="27"/>
    </row>
    <row r="282" spans="3:6" ht="15">
      <c r="C282" s="86"/>
      <c r="D282" s="27"/>
      <c r="E282" s="27"/>
      <c r="F282" s="27"/>
    </row>
    <row r="283" spans="3:6" ht="15">
      <c r="C283" s="86"/>
      <c r="D283" s="27"/>
      <c r="E283" s="27"/>
      <c r="F283" s="27"/>
    </row>
    <row r="284" spans="3:6" ht="15">
      <c r="C284" s="86"/>
      <c r="D284" s="27"/>
      <c r="E284" s="27"/>
      <c r="F284" s="27"/>
    </row>
    <row r="285" spans="3:6" ht="15">
      <c r="C285" s="86"/>
      <c r="D285" s="27"/>
      <c r="E285" s="27"/>
      <c r="F285" s="27"/>
    </row>
    <row r="286" spans="3:6" ht="15">
      <c r="C286" s="86"/>
      <c r="D286" s="27"/>
      <c r="E286" s="27"/>
      <c r="F286" s="27"/>
    </row>
    <row r="287" spans="3:6" ht="15">
      <c r="C287" s="86"/>
      <c r="D287" s="27"/>
      <c r="E287" s="27"/>
      <c r="F287" s="27"/>
    </row>
    <row r="288" spans="3:6" ht="15">
      <c r="C288" s="86"/>
      <c r="D288" s="27"/>
      <c r="E288" s="27"/>
      <c r="F288" s="27"/>
    </row>
    <row r="289" spans="3:6" ht="15">
      <c r="C289" s="86"/>
      <c r="D289" s="27"/>
      <c r="E289" s="27"/>
      <c r="F289" s="27"/>
    </row>
    <row r="290" spans="3:6" ht="15">
      <c r="C290" s="86"/>
      <c r="D290" s="27"/>
      <c r="E290" s="27"/>
      <c r="F290" s="27"/>
    </row>
    <row r="291" spans="3:6" ht="15">
      <c r="C291" s="86"/>
      <c r="D291" s="27"/>
      <c r="E291" s="27"/>
      <c r="F291" s="27"/>
    </row>
    <row r="292" spans="3:6" ht="15">
      <c r="C292" s="86"/>
      <c r="D292" s="27"/>
      <c r="E292" s="27"/>
      <c r="F292" s="27"/>
    </row>
    <row r="293" spans="3:6" ht="15">
      <c r="C293" s="86"/>
      <c r="D293" s="27"/>
      <c r="E293" s="27"/>
      <c r="F293" s="27"/>
    </row>
    <row r="294" spans="3:6" ht="15">
      <c r="C294" s="86"/>
      <c r="D294" s="27"/>
      <c r="E294" s="27"/>
      <c r="F294" s="27"/>
    </row>
    <row r="295" spans="3:6" ht="15">
      <c r="C295" s="86"/>
      <c r="D295" s="27"/>
      <c r="E295" s="27"/>
      <c r="F295" s="27"/>
    </row>
    <row r="296" spans="3:6" ht="15">
      <c r="C296" s="86"/>
      <c r="D296" s="27"/>
      <c r="E296" s="27"/>
      <c r="F296" s="27"/>
    </row>
    <row r="297" spans="3:6" ht="15">
      <c r="C297" s="86"/>
      <c r="D297" s="27"/>
      <c r="E297" s="27"/>
      <c r="F297" s="27"/>
    </row>
    <row r="298" spans="3:6" ht="15">
      <c r="C298" s="86"/>
      <c r="D298" s="27"/>
      <c r="E298" s="27"/>
      <c r="F298" s="27"/>
    </row>
    <row r="299" spans="3:6" ht="15">
      <c r="C299" s="86"/>
      <c r="D299" s="27"/>
      <c r="E299" s="27"/>
      <c r="F299" s="27"/>
    </row>
    <row r="300" spans="3:6" ht="15">
      <c r="C300" s="86"/>
      <c r="D300" s="27"/>
      <c r="E300" s="27"/>
      <c r="F300" s="27"/>
    </row>
    <row r="301" spans="3:6" ht="15">
      <c r="C301" s="86"/>
      <c r="D301" s="27"/>
      <c r="E301" s="27"/>
      <c r="F301" s="27"/>
    </row>
    <row r="302" spans="3:6" ht="15">
      <c r="C302" s="86"/>
      <c r="D302" s="27"/>
      <c r="E302" s="27"/>
      <c r="F302" s="27"/>
    </row>
    <row r="303" spans="3:6" ht="15">
      <c r="C303" s="86"/>
      <c r="D303" s="27"/>
      <c r="E303" s="27"/>
      <c r="F303" s="27"/>
    </row>
    <row r="304" spans="3:6" ht="15">
      <c r="C304" s="86"/>
      <c r="D304" s="27"/>
      <c r="E304" s="27"/>
      <c r="F304" s="27"/>
    </row>
    <row r="305" spans="3:6" ht="15">
      <c r="C305" s="86"/>
      <c r="D305" s="27"/>
      <c r="E305" s="27"/>
      <c r="F305" s="27"/>
    </row>
    <row r="306" spans="3:6" ht="15">
      <c r="C306" s="86"/>
      <c r="D306" s="27"/>
      <c r="E306" s="27"/>
      <c r="F306" s="27"/>
    </row>
    <row r="307" spans="3:6" ht="15">
      <c r="C307" s="86"/>
      <c r="D307" s="27"/>
      <c r="E307" s="27"/>
      <c r="F307" s="27"/>
    </row>
    <row r="308" spans="3:6" ht="15">
      <c r="C308" s="86"/>
      <c r="D308" s="27"/>
      <c r="E308" s="27"/>
      <c r="F308" s="27"/>
    </row>
    <row r="309" spans="3:6" ht="15">
      <c r="C309" s="86"/>
      <c r="D309" s="27"/>
      <c r="E309" s="27"/>
      <c r="F309" s="27"/>
    </row>
    <row r="310" spans="3:6" ht="15">
      <c r="C310" s="86"/>
      <c r="D310" s="27"/>
      <c r="E310" s="27"/>
      <c r="F310" s="27"/>
    </row>
    <row r="311" spans="3:6" ht="15">
      <c r="C311" s="86"/>
      <c r="D311" s="27"/>
      <c r="E311" s="27"/>
      <c r="F311" s="27"/>
    </row>
    <row r="312" spans="3:6" ht="15">
      <c r="C312" s="86"/>
      <c r="D312" s="27"/>
      <c r="E312" s="27"/>
      <c r="F312" s="27"/>
    </row>
    <row r="313" spans="3:6" ht="15">
      <c r="C313" s="86"/>
      <c r="D313" s="27"/>
      <c r="E313" s="27"/>
      <c r="F313" s="27"/>
    </row>
    <row r="314" spans="3:6" ht="15">
      <c r="C314" s="86"/>
      <c r="D314" s="27"/>
      <c r="E314" s="27"/>
      <c r="F314" s="27"/>
    </row>
    <row r="315" spans="3:6" ht="15">
      <c r="C315" s="86"/>
      <c r="D315" s="27"/>
      <c r="E315" s="27"/>
      <c r="F315" s="27"/>
    </row>
    <row r="316" spans="3:6" ht="15">
      <c r="C316" s="86"/>
      <c r="D316" s="27"/>
      <c r="E316" s="27"/>
      <c r="F316" s="27"/>
    </row>
    <row r="317" spans="3:6" ht="15">
      <c r="C317" s="86"/>
      <c r="D317" s="27"/>
      <c r="E317" s="27"/>
      <c r="F317" s="27"/>
    </row>
    <row r="318" spans="3:6" ht="15">
      <c r="C318" s="86"/>
      <c r="D318" s="27"/>
      <c r="E318" s="27"/>
      <c r="F318" s="27"/>
    </row>
    <row r="319" spans="3:6" ht="15">
      <c r="C319" s="86"/>
      <c r="D319" s="27"/>
      <c r="E319" s="27"/>
      <c r="F319" s="27"/>
    </row>
    <row r="320" spans="3:6" ht="15">
      <c r="C320" s="86"/>
      <c r="D320" s="27"/>
      <c r="E320" s="27"/>
      <c r="F320" s="27"/>
    </row>
    <row r="321" spans="3:6" ht="15">
      <c r="C321" s="86"/>
      <c r="D321" s="27"/>
      <c r="E321" s="27"/>
      <c r="F321" s="27"/>
    </row>
    <row r="322" spans="3:6" ht="15">
      <c r="C322" s="86"/>
      <c r="D322" s="27"/>
      <c r="E322" s="27"/>
      <c r="F322" s="27"/>
    </row>
    <row r="323" spans="3:6" ht="15">
      <c r="C323" s="86"/>
      <c r="D323" s="27"/>
      <c r="E323" s="27"/>
      <c r="F323" s="27"/>
    </row>
    <row r="324" spans="3:6" ht="15">
      <c r="C324" s="86"/>
      <c r="D324" s="27"/>
      <c r="E324" s="27"/>
      <c r="F324" s="27"/>
    </row>
    <row r="325" spans="3:6" ht="15">
      <c r="C325" s="86"/>
      <c r="D325" s="27"/>
      <c r="E325" s="27"/>
      <c r="F325" s="27"/>
    </row>
    <row r="326" spans="3:6" ht="15">
      <c r="C326" s="86"/>
      <c r="D326" s="27"/>
      <c r="E326" s="27"/>
      <c r="F326" s="27"/>
    </row>
    <row r="327" spans="3:6" ht="15">
      <c r="C327" s="86"/>
      <c r="D327" s="27"/>
      <c r="E327" s="27"/>
      <c r="F327" s="27"/>
    </row>
    <row r="328" spans="3:6" ht="15">
      <c r="C328" s="86"/>
      <c r="D328" s="27"/>
      <c r="E328" s="27"/>
      <c r="F328" s="27"/>
    </row>
    <row r="329" spans="3:6" ht="15">
      <c r="C329" s="86"/>
      <c r="D329" s="27"/>
      <c r="E329" s="27"/>
      <c r="F329" s="27"/>
    </row>
    <row r="330" spans="3:6" ht="15">
      <c r="C330" s="86"/>
      <c r="D330" s="27"/>
      <c r="E330" s="27"/>
      <c r="F330" s="27"/>
    </row>
    <row r="331" spans="3:6" ht="15">
      <c r="C331" s="86"/>
      <c r="D331" s="27"/>
      <c r="E331" s="27"/>
      <c r="F331" s="27"/>
    </row>
    <row r="332" spans="3:6" ht="15">
      <c r="C332" s="86"/>
      <c r="D332" s="27"/>
      <c r="E332" s="27"/>
      <c r="F332" s="27"/>
    </row>
    <row r="333" spans="3:6" ht="15">
      <c r="C333" s="86"/>
      <c r="D333" s="27"/>
      <c r="E333" s="27"/>
      <c r="F333" s="27"/>
    </row>
    <row r="334" spans="3:6" ht="15">
      <c r="C334" s="86"/>
      <c r="D334" s="27"/>
      <c r="E334" s="27"/>
      <c r="F334" s="27"/>
    </row>
    <row r="335" spans="3:6" ht="15">
      <c r="C335" s="86"/>
      <c r="D335" s="27"/>
      <c r="E335" s="27"/>
      <c r="F335" s="27"/>
    </row>
    <row r="336" spans="3:6" ht="15">
      <c r="C336" s="86"/>
      <c r="D336" s="27"/>
      <c r="E336" s="27"/>
      <c r="F336" s="27"/>
    </row>
    <row r="337" spans="3:6" ht="15">
      <c r="C337" s="86"/>
      <c r="D337" s="27"/>
      <c r="E337" s="27"/>
      <c r="F337" s="27"/>
    </row>
    <row r="338" spans="3:6" ht="15">
      <c r="C338" s="86"/>
      <c r="D338" s="27"/>
      <c r="E338" s="27"/>
      <c r="F338" s="27"/>
    </row>
    <row r="339" spans="3:6" ht="15">
      <c r="C339" s="86"/>
      <c r="D339" s="27"/>
      <c r="E339" s="27"/>
      <c r="F339" s="27"/>
    </row>
    <row r="340" spans="3:6" ht="15">
      <c r="C340" s="86"/>
      <c r="D340" s="27"/>
      <c r="E340" s="27"/>
      <c r="F340" s="27"/>
    </row>
    <row r="341" spans="3:6" ht="15">
      <c r="C341" s="86"/>
      <c r="D341" s="27"/>
      <c r="E341" s="27"/>
      <c r="F341" s="27"/>
    </row>
    <row r="342" spans="3:6" ht="15">
      <c r="C342" s="86"/>
      <c r="D342" s="27"/>
      <c r="E342" s="27"/>
      <c r="F342" s="27"/>
    </row>
    <row r="343" spans="3:6" ht="15">
      <c r="C343" s="86"/>
      <c r="D343" s="27"/>
      <c r="E343" s="27"/>
      <c r="F343" s="27"/>
    </row>
    <row r="344" spans="3:6" ht="15">
      <c r="C344" s="86"/>
      <c r="D344" s="27"/>
      <c r="E344" s="27"/>
      <c r="F344" s="27"/>
    </row>
    <row r="345" spans="3:6" ht="15">
      <c r="C345" s="86"/>
      <c r="D345" s="27"/>
      <c r="E345" s="27"/>
      <c r="F345" s="27"/>
    </row>
    <row r="346" spans="3:6" ht="15">
      <c r="C346" s="86"/>
      <c r="D346" s="27"/>
      <c r="E346" s="27"/>
      <c r="F346" s="27"/>
    </row>
    <row r="347" spans="3:6" ht="15">
      <c r="C347" s="86"/>
      <c r="D347" s="27"/>
      <c r="E347" s="27"/>
      <c r="F347" s="27"/>
    </row>
    <row r="348" spans="3:6" ht="15">
      <c r="C348" s="86"/>
      <c r="D348" s="27"/>
      <c r="E348" s="27"/>
      <c r="F348" s="27"/>
    </row>
    <row r="349" spans="3:6" ht="15">
      <c r="C349" s="86"/>
      <c r="D349" s="27"/>
      <c r="E349" s="27"/>
      <c r="F349" s="27"/>
    </row>
    <row r="350" spans="3:6" ht="15">
      <c r="C350" s="86"/>
      <c r="D350" s="27"/>
      <c r="E350" s="27"/>
      <c r="F350" s="27"/>
    </row>
    <row r="351" spans="3:6" ht="15">
      <c r="C351" s="86"/>
      <c r="D351" s="27"/>
      <c r="E351" s="27"/>
      <c r="F351" s="27"/>
    </row>
    <row r="352" spans="3:6" ht="15">
      <c r="C352" s="86"/>
      <c r="D352" s="27"/>
      <c r="E352" s="27"/>
      <c r="F352" s="27"/>
    </row>
    <row r="353" spans="3:6" ht="15">
      <c r="C353" s="86"/>
      <c r="D353" s="27"/>
      <c r="E353" s="27"/>
      <c r="F353" s="27"/>
    </row>
    <row r="354" spans="3:6" ht="15">
      <c r="C354" s="86"/>
      <c r="D354" s="27"/>
      <c r="E354" s="27"/>
      <c r="F354" s="27"/>
    </row>
    <row r="355" spans="3:6" ht="15">
      <c r="C355" s="86"/>
      <c r="D355" s="27"/>
      <c r="E355" s="27"/>
      <c r="F355" s="27"/>
    </row>
    <row r="356" spans="3:6" ht="15">
      <c r="C356" s="86"/>
      <c r="D356" s="27"/>
      <c r="E356" s="27"/>
      <c r="F356" s="27"/>
    </row>
    <row r="357" spans="3:6" ht="15">
      <c r="C357" s="86"/>
      <c r="D357" s="27"/>
      <c r="E357" s="27"/>
      <c r="F357" s="27"/>
    </row>
    <row r="358" spans="3:6" ht="15">
      <c r="C358" s="86"/>
      <c r="D358" s="27"/>
      <c r="E358" s="27"/>
      <c r="F358" s="27"/>
    </row>
    <row r="359" spans="3:6" ht="15">
      <c r="C359" s="86"/>
      <c r="D359" s="27"/>
      <c r="E359" s="27"/>
      <c r="F359" s="27"/>
    </row>
    <row r="360" spans="3:6" ht="15">
      <c r="C360" s="86"/>
      <c r="D360" s="27"/>
      <c r="E360" s="27"/>
      <c r="F360" s="27"/>
    </row>
    <row r="361" spans="3:6" ht="15">
      <c r="C361" s="86"/>
      <c r="D361" s="27"/>
      <c r="E361" s="27"/>
      <c r="F361" s="27"/>
    </row>
    <row r="362" spans="3:6" ht="15">
      <c r="C362" s="86"/>
      <c r="D362" s="27"/>
      <c r="E362" s="27"/>
      <c r="F362" s="27"/>
    </row>
    <row r="363" spans="3:6" ht="15">
      <c r="C363" s="86"/>
      <c r="D363" s="27"/>
      <c r="E363" s="27"/>
      <c r="F363" s="27"/>
    </row>
    <row r="364" spans="3:6" ht="15">
      <c r="C364" s="86"/>
      <c r="D364" s="27"/>
      <c r="E364" s="27"/>
      <c r="F364" s="27"/>
    </row>
    <row r="365" spans="3:6" ht="15">
      <c r="C365" s="86"/>
      <c r="D365" s="27"/>
      <c r="E365" s="27"/>
      <c r="F365" s="27"/>
    </row>
    <row r="366" spans="3:6" ht="15">
      <c r="C366" s="86"/>
      <c r="D366" s="27"/>
      <c r="E366" s="27"/>
      <c r="F366" s="27"/>
    </row>
    <row r="367" spans="3:6" ht="15">
      <c r="C367" s="86"/>
      <c r="D367" s="27"/>
      <c r="E367" s="27"/>
      <c r="F367" s="27"/>
    </row>
    <row r="368" spans="3:6" ht="15">
      <c r="C368" s="86"/>
      <c r="D368" s="27"/>
      <c r="E368" s="27"/>
      <c r="F368" s="27"/>
    </row>
    <row r="369" spans="3:6" ht="15">
      <c r="C369" s="86"/>
      <c r="D369" s="27"/>
      <c r="E369" s="27"/>
      <c r="F369" s="27"/>
    </row>
    <row r="370" spans="3:6" ht="15">
      <c r="C370" s="86"/>
      <c r="D370" s="27"/>
      <c r="E370" s="27"/>
      <c r="F370" s="27"/>
    </row>
    <row r="371" spans="3:6" ht="15">
      <c r="C371" s="86"/>
      <c r="D371" s="27"/>
      <c r="E371" s="27"/>
      <c r="F371" s="27"/>
    </row>
    <row r="372" spans="3:6" ht="15">
      <c r="C372" s="86"/>
      <c r="D372" s="27"/>
      <c r="E372" s="27"/>
      <c r="F372" s="27"/>
    </row>
    <row r="373" spans="3:6" ht="15">
      <c r="C373" s="86"/>
      <c r="D373" s="27"/>
      <c r="E373" s="27"/>
      <c r="F373" s="27"/>
    </row>
    <row r="374" spans="3:6" ht="15">
      <c r="C374" s="86"/>
      <c r="D374" s="27"/>
      <c r="E374" s="27"/>
      <c r="F374" s="27"/>
    </row>
    <row r="375" spans="3:6" ht="15">
      <c r="C375" s="86"/>
      <c r="D375" s="27"/>
      <c r="E375" s="27"/>
      <c r="F375" s="27"/>
    </row>
    <row r="376" spans="3:6" ht="15">
      <c r="C376" s="86"/>
      <c r="D376" s="27"/>
      <c r="E376" s="27"/>
      <c r="F376" s="27"/>
    </row>
    <row r="377" spans="3:6" ht="15">
      <c r="C377" s="86"/>
      <c r="D377" s="27"/>
      <c r="E377" s="27"/>
      <c r="F377" s="27"/>
    </row>
    <row r="378" spans="3:6" ht="15">
      <c r="C378" s="86"/>
      <c r="D378" s="27"/>
      <c r="E378" s="27"/>
      <c r="F378" s="27"/>
    </row>
    <row r="379" spans="3:6" ht="15">
      <c r="C379" s="86"/>
      <c r="D379" s="27"/>
      <c r="E379" s="27"/>
      <c r="F379" s="27"/>
    </row>
    <row r="380" spans="3:6" ht="15">
      <c r="C380" s="86"/>
      <c r="D380" s="27"/>
      <c r="E380" s="27"/>
      <c r="F380" s="27"/>
    </row>
    <row r="381" spans="3:6" ht="15">
      <c r="C381" s="86"/>
      <c r="D381" s="27"/>
      <c r="E381" s="27"/>
      <c r="F381" s="27"/>
    </row>
    <row r="382" spans="3:6" ht="15">
      <c r="C382" s="86"/>
      <c r="D382" s="27"/>
      <c r="E382" s="27"/>
      <c r="F382" s="27"/>
    </row>
    <row r="383" spans="3:6" ht="15">
      <c r="C383" s="86"/>
      <c r="D383" s="27"/>
      <c r="E383" s="27"/>
      <c r="F383" s="27"/>
    </row>
    <row r="384" spans="3:6" ht="15">
      <c r="C384" s="86"/>
      <c r="D384" s="27"/>
      <c r="E384" s="27"/>
      <c r="F384" s="27"/>
    </row>
    <row r="385" spans="3:6" ht="15">
      <c r="C385" s="86"/>
      <c r="D385" s="27"/>
      <c r="E385" s="27"/>
      <c r="F385" s="27"/>
    </row>
    <row r="386" spans="3:6" ht="15">
      <c r="C386" s="86"/>
      <c r="D386" s="27"/>
      <c r="E386" s="27"/>
      <c r="F386" s="27"/>
    </row>
    <row r="387" spans="3:6" ht="15">
      <c r="C387" s="86"/>
      <c r="D387" s="27"/>
      <c r="E387" s="27"/>
      <c r="F387" s="27"/>
    </row>
    <row r="388" spans="3:6" ht="15">
      <c r="C388" s="86"/>
      <c r="D388" s="27"/>
      <c r="E388" s="27"/>
      <c r="F388" s="27"/>
    </row>
    <row r="389" spans="3:6" ht="15">
      <c r="C389" s="86"/>
      <c r="D389" s="27"/>
      <c r="E389" s="27"/>
      <c r="F389" s="27"/>
    </row>
    <row r="390" spans="3:6" ht="15">
      <c r="C390" s="86"/>
      <c r="D390" s="27"/>
      <c r="E390" s="27"/>
      <c r="F390" s="27"/>
    </row>
    <row r="391" spans="3:6" ht="15">
      <c r="C391" s="86"/>
      <c r="D391" s="27"/>
      <c r="E391" s="27"/>
      <c r="F391" s="27"/>
    </row>
    <row r="392" spans="3:6" ht="15">
      <c r="C392" s="86"/>
      <c r="D392" s="27"/>
      <c r="E392" s="27"/>
      <c r="F392" s="27"/>
    </row>
    <row r="393" spans="3:6" ht="15">
      <c r="C393" s="86"/>
      <c r="D393" s="27"/>
      <c r="E393" s="27"/>
      <c r="F393" s="27"/>
    </row>
    <row r="394" spans="3:6" ht="15">
      <c r="C394" s="86"/>
      <c r="D394" s="27"/>
      <c r="E394" s="27"/>
      <c r="F394" s="27"/>
    </row>
    <row r="395" spans="3:6" ht="15">
      <c r="C395" s="86"/>
      <c r="D395" s="27"/>
      <c r="E395" s="27"/>
      <c r="F395" s="27"/>
    </row>
    <row r="396" spans="3:6" ht="15">
      <c r="C396" s="86"/>
      <c r="D396" s="27"/>
      <c r="E396" s="27"/>
      <c r="F396" s="27"/>
    </row>
    <row r="397" spans="3:6" ht="15">
      <c r="C397" s="86"/>
      <c r="D397" s="27"/>
      <c r="E397" s="27"/>
      <c r="F397" s="27"/>
    </row>
    <row r="398" spans="3:6" ht="15">
      <c r="C398" s="86"/>
      <c r="D398" s="27"/>
      <c r="E398" s="27"/>
      <c r="F398" s="27"/>
    </row>
    <row r="399" spans="3:6" ht="15">
      <c r="C399" s="86"/>
      <c r="D399" s="27"/>
      <c r="E399" s="27"/>
      <c r="F399" s="27"/>
    </row>
    <row r="400" spans="3:6" ht="15">
      <c r="C400" s="86"/>
      <c r="D400" s="27"/>
      <c r="E400" s="27"/>
      <c r="F400" s="27"/>
    </row>
    <row r="401" spans="3:6" ht="15">
      <c r="C401" s="86"/>
      <c r="D401" s="27"/>
      <c r="E401" s="27"/>
      <c r="F401" s="27"/>
    </row>
    <row r="402" spans="3:6" ht="15">
      <c r="C402" s="86"/>
      <c r="D402" s="27"/>
      <c r="E402" s="27"/>
      <c r="F402" s="27"/>
    </row>
    <row r="403" spans="3:6" ht="15">
      <c r="C403" s="86"/>
      <c r="D403" s="27"/>
      <c r="E403" s="27"/>
      <c r="F403" s="27"/>
    </row>
    <row r="404" spans="3:6" ht="15">
      <c r="C404" s="86"/>
      <c r="D404" s="27"/>
      <c r="E404" s="27"/>
      <c r="F404" s="27"/>
    </row>
    <row r="405" spans="3:6" ht="15">
      <c r="C405" s="86"/>
      <c r="D405" s="27"/>
      <c r="E405" s="27"/>
      <c r="F405" s="27"/>
    </row>
    <row r="406" spans="3:6" ht="15">
      <c r="C406" s="86"/>
      <c r="D406" s="27"/>
      <c r="E406" s="27"/>
      <c r="F406" s="27"/>
    </row>
    <row r="407" spans="3:6" ht="15">
      <c r="C407" s="86"/>
      <c r="D407" s="27"/>
      <c r="E407" s="27"/>
      <c r="F407" s="27"/>
    </row>
    <row r="408" spans="3:6" ht="15">
      <c r="C408" s="86"/>
      <c r="D408" s="27"/>
      <c r="E408" s="27"/>
      <c r="F408" s="27"/>
    </row>
    <row r="409" spans="3:6" ht="15">
      <c r="C409" s="86"/>
      <c r="D409" s="27"/>
      <c r="E409" s="27"/>
      <c r="F409" s="27"/>
    </row>
    <row r="410" spans="3:6" ht="15">
      <c r="C410" s="86"/>
      <c r="D410" s="27"/>
      <c r="E410" s="27"/>
      <c r="F410" s="27"/>
    </row>
    <row r="411" spans="3:6" ht="15">
      <c r="C411" s="86"/>
      <c r="D411" s="27"/>
      <c r="E411" s="27"/>
      <c r="F411" s="27"/>
    </row>
    <row r="412" spans="3:6" ht="15">
      <c r="C412" s="86"/>
      <c r="D412" s="27"/>
      <c r="E412" s="27"/>
      <c r="F412" s="27"/>
    </row>
    <row r="413" spans="3:6" ht="15">
      <c r="C413" s="86"/>
      <c r="D413" s="27"/>
      <c r="E413" s="27"/>
      <c r="F413" s="27"/>
    </row>
    <row r="414" spans="3:6" ht="15">
      <c r="C414" s="86"/>
      <c r="D414" s="27"/>
      <c r="E414" s="27"/>
      <c r="F414" s="27"/>
    </row>
    <row r="415" spans="3:6" ht="15">
      <c r="C415" s="86"/>
      <c r="D415" s="27"/>
      <c r="E415" s="27"/>
      <c r="F415" s="27"/>
    </row>
    <row r="416" spans="3:6" ht="15">
      <c r="C416" s="86"/>
      <c r="D416" s="27"/>
      <c r="E416" s="27"/>
      <c r="F416" s="27"/>
    </row>
    <row r="417" spans="3:6" ht="15">
      <c r="C417" s="86"/>
      <c r="D417" s="27"/>
      <c r="E417" s="27"/>
      <c r="F417" s="27"/>
    </row>
    <row r="418" spans="3:6" ht="15">
      <c r="C418" s="86"/>
      <c r="D418" s="27"/>
      <c r="E418" s="27"/>
      <c r="F418" s="27"/>
    </row>
    <row r="419" spans="3:6" ht="15">
      <c r="C419" s="86"/>
      <c r="D419" s="27"/>
      <c r="E419" s="27"/>
      <c r="F419" s="27"/>
    </row>
    <row r="420" spans="3:6" ht="15">
      <c r="C420" s="86"/>
      <c r="D420" s="27"/>
      <c r="E420" s="27"/>
      <c r="F420" s="27"/>
    </row>
    <row r="421" spans="3:6" ht="15">
      <c r="C421" s="86"/>
      <c r="D421" s="27"/>
      <c r="E421" s="27"/>
      <c r="F421" s="27"/>
    </row>
    <row r="422" spans="3:6" ht="15">
      <c r="C422" s="86"/>
      <c r="D422" s="27"/>
      <c r="E422" s="27"/>
      <c r="F422" s="27"/>
    </row>
    <row r="423" spans="3:6" ht="15">
      <c r="C423" s="86"/>
      <c r="D423" s="27"/>
      <c r="E423" s="27"/>
      <c r="F423" s="27"/>
    </row>
    <row r="424" spans="3:6" ht="15">
      <c r="C424" s="86"/>
      <c r="D424" s="27"/>
      <c r="E424" s="27"/>
      <c r="F424" s="27"/>
    </row>
    <row r="425" spans="3:6" ht="15">
      <c r="C425" s="86"/>
      <c r="D425" s="27"/>
      <c r="E425" s="27"/>
      <c r="F425" s="27"/>
    </row>
    <row r="426" spans="3:6" ht="15">
      <c r="C426" s="86"/>
      <c r="D426" s="27"/>
      <c r="E426" s="27"/>
      <c r="F426" s="27"/>
    </row>
    <row r="427" spans="3:6" ht="15">
      <c r="C427" s="86"/>
      <c r="D427" s="27"/>
      <c r="E427" s="27"/>
      <c r="F427" s="27"/>
    </row>
    <row r="428" spans="3:6" ht="15">
      <c r="C428" s="86"/>
      <c r="D428" s="27"/>
      <c r="E428" s="27"/>
      <c r="F428" s="27"/>
    </row>
    <row r="429" spans="3:6" ht="15">
      <c r="C429" s="86"/>
      <c r="D429" s="27"/>
      <c r="E429" s="27"/>
      <c r="F429" s="27"/>
    </row>
    <row r="430" spans="3:6" ht="15">
      <c r="C430" s="86"/>
      <c r="D430" s="27"/>
      <c r="E430" s="27"/>
      <c r="F430" s="27"/>
    </row>
    <row r="431" spans="3:6" ht="15">
      <c r="C431" s="86"/>
      <c r="D431" s="27"/>
      <c r="E431" s="27"/>
      <c r="F431" s="27"/>
    </row>
    <row r="432" spans="3:6" ht="15">
      <c r="C432" s="86"/>
      <c r="D432" s="27"/>
      <c r="E432" s="27"/>
      <c r="F432" s="27"/>
    </row>
    <row r="433" spans="3:6" ht="15">
      <c r="C433" s="86"/>
      <c r="D433" s="27"/>
      <c r="E433" s="27"/>
      <c r="F433" s="27"/>
    </row>
    <row r="434" spans="3:6" ht="15">
      <c r="C434" s="86"/>
      <c r="D434" s="27"/>
      <c r="E434" s="27"/>
      <c r="F434" s="27"/>
    </row>
    <row r="435" spans="3:6" ht="15">
      <c r="C435" s="86"/>
      <c r="D435" s="27"/>
      <c r="E435" s="27"/>
      <c r="F435" s="27"/>
    </row>
    <row r="436" spans="3:6" ht="15">
      <c r="C436" s="86"/>
      <c r="D436" s="27"/>
      <c r="E436" s="27"/>
      <c r="F436" s="27"/>
    </row>
    <row r="437" spans="3:6" ht="15">
      <c r="C437" s="86"/>
      <c r="D437" s="27"/>
      <c r="E437" s="27"/>
      <c r="F437" s="27"/>
    </row>
    <row r="438" spans="3:6" ht="15">
      <c r="C438" s="86"/>
      <c r="D438" s="27"/>
      <c r="E438" s="27"/>
      <c r="F438" s="27"/>
    </row>
    <row r="439" spans="3:6" ht="15">
      <c r="C439" s="86"/>
      <c r="D439" s="27"/>
      <c r="E439" s="27"/>
      <c r="F439" s="27"/>
    </row>
    <row r="440" spans="3:6" ht="15">
      <c r="C440" s="86"/>
      <c r="D440" s="27"/>
      <c r="E440" s="27"/>
      <c r="F440" s="27"/>
    </row>
    <row r="441" spans="3:6" ht="15">
      <c r="C441" s="86"/>
      <c r="D441" s="27"/>
      <c r="E441" s="27"/>
      <c r="F441" s="27"/>
    </row>
    <row r="442" spans="3:6" ht="15">
      <c r="C442" s="86"/>
      <c r="D442" s="27"/>
      <c r="E442" s="27"/>
      <c r="F442" s="27"/>
    </row>
    <row r="443" spans="3:6" ht="15">
      <c r="C443" s="86"/>
      <c r="D443" s="27"/>
      <c r="E443" s="27"/>
      <c r="F443" s="27"/>
    </row>
    <row r="444" spans="3:6" ht="15">
      <c r="C444" s="86"/>
      <c r="D444" s="27"/>
      <c r="E444" s="27"/>
      <c r="F444" s="27"/>
    </row>
    <row r="445" spans="3:6" ht="15">
      <c r="C445" s="86"/>
      <c r="D445" s="27"/>
      <c r="E445" s="27"/>
      <c r="F445" s="27"/>
    </row>
    <row r="446" spans="3:6" ht="15">
      <c r="C446" s="86"/>
      <c r="D446" s="27"/>
      <c r="E446" s="27"/>
      <c r="F446" s="27"/>
    </row>
    <row r="447" spans="3:6" ht="15">
      <c r="C447" s="86"/>
      <c r="D447" s="27"/>
      <c r="E447" s="27"/>
      <c r="F447" s="27"/>
    </row>
    <row r="448" spans="3:6" ht="15">
      <c r="C448" s="86"/>
      <c r="D448" s="27"/>
      <c r="E448" s="27"/>
      <c r="F448" s="27"/>
    </row>
    <row r="449" spans="3:6" ht="15">
      <c r="C449" s="86"/>
      <c r="D449" s="27"/>
      <c r="E449" s="27"/>
      <c r="F449" s="27"/>
    </row>
    <row r="450" spans="3:6" ht="15">
      <c r="C450" s="86"/>
      <c r="D450" s="27"/>
      <c r="E450" s="27"/>
      <c r="F450" s="27"/>
    </row>
    <row r="451" spans="3:6" ht="15">
      <c r="C451" s="86"/>
      <c r="D451" s="27"/>
      <c r="E451" s="27"/>
      <c r="F451" s="27"/>
    </row>
    <row r="452" spans="3:6" ht="15">
      <c r="C452" s="86"/>
      <c r="D452" s="27"/>
      <c r="E452" s="27"/>
      <c r="F452" s="27"/>
    </row>
    <row r="453" spans="3:6" ht="15">
      <c r="C453" s="86"/>
      <c r="D453" s="27"/>
      <c r="E453" s="27"/>
      <c r="F453" s="27"/>
    </row>
    <row r="454" spans="3:6" ht="15">
      <c r="C454" s="86"/>
      <c r="D454" s="27"/>
      <c r="E454" s="27"/>
      <c r="F454" s="27"/>
    </row>
    <row r="455" spans="3:6" ht="15">
      <c r="C455" s="86"/>
      <c r="D455" s="27"/>
      <c r="E455" s="27"/>
      <c r="F455" s="27"/>
    </row>
    <row r="456" spans="3:6" ht="15">
      <c r="C456" s="86"/>
      <c r="D456" s="27"/>
      <c r="E456" s="27"/>
      <c r="F456" s="27"/>
    </row>
    <row r="457" spans="3:6" ht="15">
      <c r="C457" s="86"/>
      <c r="D457" s="27"/>
      <c r="E457" s="27"/>
      <c r="F457" s="27"/>
    </row>
    <row r="458" spans="3:6" ht="15">
      <c r="C458" s="86"/>
      <c r="D458" s="27"/>
      <c r="E458" s="27"/>
      <c r="F458" s="27"/>
    </row>
    <row r="459" spans="3:6" ht="15">
      <c r="C459" s="86"/>
      <c r="D459" s="27"/>
      <c r="E459" s="27"/>
      <c r="F459" s="27"/>
    </row>
    <row r="460" spans="3:6" ht="15">
      <c r="C460" s="86"/>
      <c r="D460" s="27"/>
      <c r="E460" s="27"/>
      <c r="F460" s="27"/>
    </row>
    <row r="461" spans="3:6" ht="15">
      <c r="C461" s="86"/>
      <c r="D461" s="27"/>
      <c r="E461" s="27"/>
      <c r="F461" s="27"/>
    </row>
    <row r="462" spans="3:6" ht="15">
      <c r="C462" s="86"/>
      <c r="D462" s="27"/>
      <c r="E462" s="27"/>
      <c r="F462" s="27"/>
    </row>
    <row r="463" spans="3:6" ht="15">
      <c r="C463" s="86"/>
      <c r="D463" s="27"/>
      <c r="E463" s="27"/>
      <c r="F463" s="27"/>
    </row>
    <row r="464" spans="3:6" ht="15">
      <c r="C464" s="86"/>
      <c r="D464" s="27"/>
      <c r="E464" s="27"/>
      <c r="F464" s="27"/>
    </row>
    <row r="465" spans="3:6" ht="15">
      <c r="C465" s="86"/>
      <c r="D465" s="27"/>
      <c r="E465" s="27"/>
      <c r="F465" s="27"/>
    </row>
    <row r="466" spans="3:6" ht="15">
      <c r="C466" s="86"/>
      <c r="D466" s="27"/>
      <c r="E466" s="27"/>
      <c r="F466" s="27"/>
    </row>
    <row r="467" spans="3:6" ht="15">
      <c r="C467" s="86"/>
      <c r="D467" s="27"/>
      <c r="E467" s="27"/>
      <c r="F467" s="27"/>
    </row>
    <row r="468" spans="3:6" ht="15">
      <c r="C468" s="86"/>
      <c r="D468" s="27"/>
      <c r="E468" s="27"/>
      <c r="F468" s="27"/>
    </row>
    <row r="469" spans="3:6" ht="15">
      <c r="C469" s="86"/>
      <c r="D469" s="27"/>
      <c r="E469" s="27"/>
      <c r="F469" s="27"/>
    </row>
    <row r="470" spans="3:6" ht="15">
      <c r="C470" s="86"/>
      <c r="D470" s="27"/>
      <c r="E470" s="27"/>
      <c r="F470" s="27"/>
    </row>
    <row r="471" spans="3:6" ht="15">
      <c r="C471" s="86"/>
      <c r="D471" s="27"/>
      <c r="E471" s="27"/>
      <c r="F471" s="27"/>
    </row>
    <row r="472" spans="3:6" ht="15">
      <c r="C472" s="86"/>
      <c r="D472" s="27"/>
      <c r="E472" s="27"/>
      <c r="F472" s="27"/>
    </row>
    <row r="473" spans="3:6" ht="15">
      <c r="C473" s="86"/>
      <c r="D473" s="27"/>
      <c r="E473" s="27"/>
      <c r="F473" s="27"/>
    </row>
    <row r="474" spans="3:6" ht="15">
      <c r="C474" s="86"/>
      <c r="D474" s="27"/>
      <c r="E474" s="27"/>
      <c r="F474" s="27"/>
    </row>
    <row r="475" spans="3:6" ht="15">
      <c r="C475" s="86"/>
      <c r="D475" s="27"/>
      <c r="E475" s="27"/>
      <c r="F475" s="27"/>
    </row>
    <row r="476" spans="3:6" ht="15">
      <c r="C476" s="86"/>
      <c r="D476" s="27"/>
      <c r="E476" s="27"/>
      <c r="F476" s="27"/>
    </row>
    <row r="477" spans="3:6" ht="15">
      <c r="C477" s="86"/>
      <c r="D477" s="27"/>
      <c r="E477" s="27"/>
      <c r="F477" s="27"/>
    </row>
    <row r="478" spans="3:6" ht="15">
      <c r="C478" s="86"/>
      <c r="D478" s="27"/>
      <c r="E478" s="27"/>
      <c r="F478" s="27"/>
    </row>
    <row r="479" spans="3:6" ht="15">
      <c r="C479" s="86"/>
      <c r="D479" s="27"/>
      <c r="E479" s="27"/>
      <c r="F479" s="27"/>
    </row>
    <row r="480" spans="3:6" ht="15">
      <c r="C480" s="86"/>
      <c r="D480" s="27"/>
      <c r="E480" s="27"/>
      <c r="F480" s="27"/>
    </row>
    <row r="481" spans="3:6" ht="15">
      <c r="C481" s="86"/>
      <c r="D481" s="27"/>
      <c r="E481" s="27"/>
      <c r="F481" s="27"/>
    </row>
    <row r="482" spans="3:6" ht="15">
      <c r="C482" s="86"/>
      <c r="D482" s="27"/>
      <c r="E482" s="27"/>
      <c r="F482" s="27"/>
    </row>
    <row r="483" spans="3:6" ht="15">
      <c r="C483" s="86"/>
      <c r="D483" s="27"/>
      <c r="E483" s="27"/>
      <c r="F483" s="27"/>
    </row>
    <row r="484" spans="3:6" ht="15">
      <c r="C484" s="86"/>
      <c r="D484" s="27"/>
      <c r="E484" s="27"/>
      <c r="F484" s="27"/>
    </row>
    <row r="485" spans="3:6" ht="15">
      <c r="C485" s="86"/>
      <c r="D485" s="27"/>
      <c r="E485" s="27"/>
      <c r="F485" s="27"/>
    </row>
    <row r="486" spans="3:6" ht="15">
      <c r="C486" s="86"/>
      <c r="D486" s="27"/>
      <c r="E486" s="27"/>
      <c r="F486" s="27"/>
    </row>
    <row r="487" spans="3:6" ht="15">
      <c r="C487" s="86"/>
      <c r="D487" s="27"/>
      <c r="E487" s="27"/>
      <c r="F487" s="27"/>
    </row>
    <row r="488" spans="3:6" ht="15">
      <c r="C488" s="86"/>
      <c r="D488" s="27"/>
      <c r="E488" s="27"/>
      <c r="F488" s="27"/>
    </row>
    <row r="489" spans="3:6" ht="15">
      <c r="C489" s="86"/>
      <c r="D489" s="27"/>
      <c r="E489" s="27"/>
      <c r="F489" s="27"/>
    </row>
    <row r="490" spans="3:6" ht="15">
      <c r="C490" s="86"/>
      <c r="D490" s="27"/>
      <c r="E490" s="27"/>
      <c r="F490" s="27"/>
    </row>
    <row r="491" spans="3:6" ht="15">
      <c r="C491" s="86"/>
      <c r="D491" s="27"/>
      <c r="E491" s="27"/>
      <c r="F491" s="27"/>
    </row>
    <row r="492" spans="3:6" ht="15">
      <c r="C492" s="86"/>
      <c r="D492" s="27"/>
      <c r="E492" s="27"/>
      <c r="F492" s="27"/>
    </row>
    <row r="493" spans="3:6" ht="15">
      <c r="C493" s="86"/>
      <c r="D493" s="27"/>
      <c r="E493" s="27"/>
      <c r="F493" s="27"/>
    </row>
    <row r="494" spans="3:6" ht="15">
      <c r="C494" s="86"/>
      <c r="D494" s="27"/>
      <c r="E494" s="27"/>
      <c r="F494" s="27"/>
    </row>
    <row r="495" spans="3:6" ht="15">
      <c r="C495" s="86"/>
      <c r="D495" s="27"/>
      <c r="E495" s="27"/>
      <c r="F495" s="27"/>
    </row>
    <row r="496" spans="3:6" ht="15">
      <c r="C496" s="86"/>
      <c r="D496" s="27"/>
      <c r="E496" s="27"/>
      <c r="F496" s="27"/>
    </row>
    <row r="497" spans="3:6" ht="15">
      <c r="C497" s="86"/>
      <c r="D497" s="27"/>
      <c r="E497" s="27"/>
      <c r="F497" s="27"/>
    </row>
    <row r="498" spans="3:6" ht="15">
      <c r="C498" s="86"/>
      <c r="D498" s="27"/>
      <c r="E498" s="27"/>
      <c r="F498" s="27"/>
    </row>
    <row r="499" spans="3:6" ht="15">
      <c r="C499" s="86"/>
      <c r="D499" s="27"/>
      <c r="E499" s="27"/>
      <c r="F499" s="27"/>
    </row>
    <row r="500" spans="3:6" ht="15">
      <c r="C500" s="86"/>
      <c r="D500" s="27"/>
      <c r="E500" s="27"/>
      <c r="F500" s="27"/>
    </row>
    <row r="501" spans="3:6" ht="15">
      <c r="C501" s="86"/>
      <c r="D501" s="27"/>
      <c r="E501" s="27"/>
      <c r="F501" s="27"/>
    </row>
    <row r="502" spans="3:6" ht="15">
      <c r="C502" s="86"/>
      <c r="D502" s="27"/>
      <c r="E502" s="27"/>
      <c r="F502" s="27"/>
    </row>
    <row r="503" spans="3:6" ht="15">
      <c r="C503" s="86"/>
      <c r="D503" s="27"/>
      <c r="E503" s="27"/>
      <c r="F503" s="27"/>
    </row>
    <row r="504" spans="3:6" ht="15">
      <c r="C504" s="86"/>
      <c r="D504" s="27"/>
      <c r="E504" s="27"/>
      <c r="F504" s="27"/>
    </row>
    <row r="505" spans="3:6" ht="15">
      <c r="C505" s="86"/>
      <c r="D505" s="27"/>
      <c r="E505" s="27"/>
      <c r="F505" s="27"/>
    </row>
    <row r="506" spans="3:6" ht="15">
      <c r="C506" s="86"/>
      <c r="D506" s="27"/>
      <c r="E506" s="27"/>
      <c r="F506" s="27"/>
    </row>
    <row r="507" spans="3:6" ht="15">
      <c r="C507" s="86"/>
      <c r="D507" s="27"/>
      <c r="E507" s="27"/>
      <c r="F507" s="27"/>
    </row>
    <row r="508" spans="3:6" ht="15">
      <c r="C508" s="86"/>
      <c r="D508" s="27"/>
      <c r="E508" s="27"/>
      <c r="F508" s="27"/>
    </row>
    <row r="509" spans="3:6" ht="15">
      <c r="C509" s="86"/>
      <c r="D509" s="27"/>
      <c r="E509" s="27"/>
      <c r="F509" s="27"/>
    </row>
    <row r="510" spans="3:6" ht="15">
      <c r="C510" s="86"/>
      <c r="D510" s="27"/>
      <c r="E510" s="27"/>
      <c r="F510" s="27"/>
    </row>
    <row r="511" spans="3:6" ht="15">
      <c r="C511" s="86"/>
      <c r="D511" s="27"/>
      <c r="E511" s="27"/>
      <c r="F511" s="27"/>
    </row>
    <row r="512" spans="3:6" ht="15">
      <c r="C512" s="86"/>
      <c r="D512" s="27"/>
      <c r="E512" s="27"/>
      <c r="F512" s="27"/>
    </row>
    <row r="513" spans="3:6" ht="15">
      <c r="C513" s="86"/>
      <c r="D513" s="27"/>
      <c r="E513" s="27"/>
      <c r="F513" s="27"/>
    </row>
    <row r="514" spans="3:6" ht="15">
      <c r="C514" s="86"/>
      <c r="D514" s="27"/>
      <c r="E514" s="27"/>
      <c r="F514" s="27"/>
    </row>
    <row r="515" spans="3:6" ht="15">
      <c r="C515" s="86"/>
      <c r="D515" s="27"/>
      <c r="E515" s="27"/>
      <c r="F515" s="27"/>
    </row>
    <row r="516" spans="3:6" ht="15">
      <c r="C516" s="86"/>
      <c r="D516" s="27"/>
      <c r="E516" s="27"/>
      <c r="F516" s="27"/>
    </row>
    <row r="517" spans="3:6" ht="15">
      <c r="C517" s="86"/>
      <c r="D517" s="27"/>
      <c r="E517" s="27"/>
      <c r="F517" s="27"/>
    </row>
    <row r="518" spans="3:6" ht="15">
      <c r="C518" s="86"/>
      <c r="D518" s="27"/>
      <c r="E518" s="27"/>
      <c r="F518" s="27"/>
    </row>
    <row r="519" spans="3:6" ht="15">
      <c r="C519" s="86"/>
      <c r="D519" s="27"/>
      <c r="E519" s="27"/>
      <c r="F519" s="27"/>
    </row>
    <row r="520" spans="3:6" ht="15">
      <c r="C520" s="86"/>
      <c r="D520" s="27"/>
      <c r="E520" s="27"/>
      <c r="F520" s="27"/>
    </row>
    <row r="521" spans="3:6" ht="15">
      <c r="C521" s="86"/>
      <c r="D521" s="27"/>
      <c r="E521" s="27"/>
      <c r="F521" s="27"/>
    </row>
    <row r="522" spans="3:6" ht="15">
      <c r="C522" s="86"/>
      <c r="D522" s="27"/>
      <c r="E522" s="27"/>
      <c r="F522" s="27"/>
    </row>
    <row r="523" spans="3:6" ht="15">
      <c r="C523" s="86"/>
      <c r="D523" s="27"/>
      <c r="E523" s="27"/>
      <c r="F523" s="27"/>
    </row>
    <row r="524" spans="3:6" ht="15">
      <c r="C524" s="86"/>
      <c r="D524" s="27"/>
      <c r="E524" s="27"/>
      <c r="F524" s="27"/>
    </row>
    <row r="525" spans="3:6" ht="15">
      <c r="C525" s="86"/>
      <c r="D525" s="27"/>
      <c r="E525" s="27"/>
      <c r="F525" s="27"/>
    </row>
    <row r="526" spans="3:6" ht="15">
      <c r="C526" s="86"/>
      <c r="D526" s="27"/>
      <c r="E526" s="27"/>
      <c r="F526" s="27"/>
    </row>
    <row r="527" spans="3:6" ht="15">
      <c r="C527" s="86"/>
      <c r="D527" s="27"/>
      <c r="E527" s="27"/>
      <c r="F527" s="27"/>
    </row>
    <row r="528" spans="3:6" ht="15">
      <c r="C528" s="86"/>
      <c r="D528" s="27"/>
      <c r="E528" s="27"/>
      <c r="F528" s="27"/>
    </row>
    <row r="529" spans="3:6" ht="15">
      <c r="C529" s="86"/>
      <c r="D529" s="27"/>
      <c r="E529" s="27"/>
      <c r="F529" s="27"/>
    </row>
    <row r="530" spans="3:6" ht="15">
      <c r="C530" s="86"/>
      <c r="D530" s="27"/>
      <c r="E530" s="27"/>
      <c r="F530" s="27"/>
    </row>
    <row r="531" spans="3:6" ht="15">
      <c r="C531" s="86"/>
      <c r="D531" s="27"/>
      <c r="E531" s="27"/>
      <c r="F531" s="27"/>
    </row>
    <row r="532" spans="3:6" ht="15">
      <c r="C532" s="86"/>
      <c r="D532" s="27"/>
      <c r="E532" s="27"/>
      <c r="F532" s="27"/>
    </row>
    <row r="533" spans="3:6" ht="15">
      <c r="C533" s="86"/>
      <c r="D533" s="27"/>
      <c r="E533" s="27"/>
      <c r="F533" s="27"/>
    </row>
    <row r="534" spans="3:6" ht="15">
      <c r="C534" s="86"/>
      <c r="D534" s="27"/>
      <c r="E534" s="27"/>
      <c r="F534" s="27"/>
    </row>
    <row r="535" spans="3:6" ht="15">
      <c r="C535" s="86"/>
      <c r="D535" s="27"/>
      <c r="E535" s="27"/>
      <c r="F535" s="27"/>
    </row>
    <row r="536" spans="3:6" ht="15">
      <c r="C536" s="86"/>
      <c r="D536" s="27"/>
      <c r="E536" s="27"/>
      <c r="F536" s="27"/>
    </row>
    <row r="537" spans="3:6" ht="15">
      <c r="C537" s="86"/>
      <c r="D537" s="27"/>
      <c r="E537" s="27"/>
      <c r="F537" s="27"/>
    </row>
    <row r="538" spans="3:6" ht="15">
      <c r="C538" s="86"/>
      <c r="D538" s="27"/>
      <c r="E538" s="27"/>
      <c r="F538" s="27"/>
    </row>
    <row r="539" spans="3:6" ht="15">
      <c r="C539" s="86"/>
      <c r="D539" s="27"/>
      <c r="E539" s="27"/>
      <c r="F539" s="27"/>
    </row>
    <row r="540" spans="3:6" ht="15">
      <c r="C540" s="86"/>
      <c r="D540" s="27"/>
      <c r="E540" s="27"/>
      <c r="F540" s="27"/>
    </row>
    <row r="541" spans="3:6" ht="15">
      <c r="C541" s="86"/>
      <c r="D541" s="27"/>
      <c r="E541" s="27"/>
      <c r="F541" s="27"/>
    </row>
    <row r="542" spans="3:6" ht="15">
      <c r="C542" s="86"/>
      <c r="D542" s="27"/>
      <c r="E542" s="27"/>
      <c r="F542" s="27"/>
    </row>
    <row r="543" spans="3:6" ht="15">
      <c r="C543" s="86"/>
      <c r="D543" s="27"/>
      <c r="E543" s="27"/>
      <c r="F543" s="27"/>
    </row>
    <row r="544" spans="3:6" ht="15">
      <c r="C544" s="86"/>
      <c r="D544" s="27"/>
      <c r="E544" s="27"/>
      <c r="F544" s="27"/>
    </row>
    <row r="545" spans="3:6" ht="15">
      <c r="C545" s="86"/>
      <c r="D545" s="27"/>
      <c r="E545" s="27"/>
      <c r="F545" s="27"/>
    </row>
    <row r="546" spans="3:6" ht="15">
      <c r="C546" s="86"/>
      <c r="D546" s="27"/>
      <c r="E546" s="27"/>
      <c r="F546" s="27"/>
    </row>
    <row r="547" spans="3:6" ht="15">
      <c r="C547" s="86"/>
      <c r="D547" s="27"/>
      <c r="E547" s="27"/>
      <c r="F547" s="27"/>
    </row>
    <row r="548" spans="3:6" ht="15">
      <c r="C548" s="86"/>
      <c r="D548" s="27"/>
      <c r="E548" s="27"/>
      <c r="F548" s="27"/>
    </row>
    <row r="549" spans="3:6" ht="15">
      <c r="C549" s="86"/>
      <c r="D549" s="27"/>
      <c r="E549" s="27"/>
      <c r="F549" s="27"/>
    </row>
    <row r="550" spans="3:6" ht="15">
      <c r="C550" s="86"/>
      <c r="D550" s="27"/>
      <c r="E550" s="27"/>
      <c r="F550" s="27"/>
    </row>
    <row r="551" spans="3:6" ht="15">
      <c r="C551" s="86"/>
      <c r="D551" s="27"/>
      <c r="E551" s="27"/>
      <c r="F551" s="27"/>
    </row>
    <row r="552" spans="3:6" ht="15">
      <c r="C552" s="86"/>
      <c r="D552" s="27"/>
      <c r="E552" s="27"/>
      <c r="F552" s="27"/>
    </row>
    <row r="553" spans="3:6" ht="15">
      <c r="C553" s="86"/>
      <c r="D553" s="27"/>
      <c r="E553" s="27"/>
      <c r="F553" s="27"/>
    </row>
    <row r="554" spans="3:6" ht="15">
      <c r="C554" s="86"/>
      <c r="D554" s="27"/>
      <c r="E554" s="27"/>
      <c r="F554" s="27"/>
    </row>
    <row r="555" spans="3:6" ht="15">
      <c r="C555" s="86"/>
      <c r="D555" s="27"/>
      <c r="E555" s="27"/>
      <c r="F555" s="27"/>
    </row>
    <row r="556" spans="3:6" ht="15">
      <c r="C556" s="86"/>
      <c r="D556" s="27"/>
      <c r="E556" s="27"/>
      <c r="F556" s="27"/>
    </row>
    <row r="557" spans="3:6" ht="15">
      <c r="C557" s="86"/>
      <c r="D557" s="27"/>
      <c r="E557" s="27"/>
      <c r="F557" s="27"/>
    </row>
    <row r="558" spans="3:6" ht="15">
      <c r="C558" s="86"/>
      <c r="D558" s="27"/>
      <c r="E558" s="27"/>
      <c r="F558" s="27"/>
    </row>
    <row r="559" spans="3:6" ht="15">
      <c r="C559" s="86"/>
      <c r="D559" s="27"/>
      <c r="E559" s="27"/>
      <c r="F559" s="27"/>
    </row>
    <row r="560" spans="3:6" ht="15">
      <c r="C560" s="86"/>
      <c r="D560" s="27"/>
      <c r="E560" s="27"/>
      <c r="F560" s="27"/>
    </row>
    <row r="561" spans="3:6" ht="15">
      <c r="C561" s="86"/>
      <c r="D561" s="27"/>
      <c r="E561" s="27"/>
      <c r="F561" s="27"/>
    </row>
    <row r="562" spans="3:6" ht="15">
      <c r="C562" s="86"/>
      <c r="D562" s="27"/>
      <c r="E562" s="27"/>
      <c r="F562" s="27"/>
    </row>
    <row r="563" spans="3:6" ht="15">
      <c r="C563" s="86"/>
      <c r="D563" s="27"/>
      <c r="E563" s="27"/>
      <c r="F563" s="27"/>
    </row>
    <row r="564" spans="3:6" ht="15">
      <c r="C564" s="86"/>
      <c r="D564" s="27"/>
      <c r="E564" s="27"/>
      <c r="F564" s="27"/>
    </row>
    <row r="565" spans="3:6" ht="15">
      <c r="C565" s="86"/>
      <c r="D565" s="27"/>
      <c r="E565" s="27"/>
      <c r="F565" s="27"/>
    </row>
    <row r="566" spans="3:6" ht="15">
      <c r="C566" s="86"/>
      <c r="D566" s="27"/>
      <c r="E566" s="27"/>
      <c r="F566" s="27"/>
    </row>
    <row r="567" spans="3:6" ht="15">
      <c r="C567" s="86"/>
      <c r="D567" s="27"/>
      <c r="E567" s="27"/>
      <c r="F567" s="27"/>
    </row>
    <row r="568" spans="3:6" ht="15">
      <c r="C568" s="86"/>
      <c r="D568" s="27"/>
      <c r="E568" s="27"/>
      <c r="F568" s="27"/>
    </row>
    <row r="569" spans="3:6" ht="15">
      <c r="C569" s="86"/>
      <c r="D569" s="27"/>
      <c r="E569" s="27"/>
      <c r="F569" s="27"/>
    </row>
    <row r="570" spans="3:6" ht="15">
      <c r="C570" s="86"/>
      <c r="D570" s="27"/>
      <c r="E570" s="27"/>
      <c r="F570" s="27"/>
    </row>
    <row r="571" spans="3:6" ht="15">
      <c r="C571" s="86"/>
      <c r="D571" s="27"/>
      <c r="E571" s="27"/>
      <c r="F571" s="27"/>
    </row>
    <row r="572" spans="3:6" ht="15">
      <c r="C572" s="86"/>
      <c r="D572" s="27"/>
      <c r="E572" s="27"/>
      <c r="F572" s="27"/>
    </row>
    <row r="573" spans="3:6" ht="15">
      <c r="C573" s="86"/>
      <c r="D573" s="27"/>
      <c r="E573" s="27"/>
      <c r="F573" s="27"/>
    </row>
    <row r="574" spans="3:6" ht="15">
      <c r="C574" s="86"/>
      <c r="D574" s="27"/>
      <c r="E574" s="27"/>
      <c r="F574" s="27"/>
    </row>
    <row r="575" spans="3:6" ht="15">
      <c r="C575" s="86"/>
      <c r="D575" s="27"/>
      <c r="E575" s="27"/>
      <c r="F575" s="27"/>
    </row>
    <row r="576" spans="3:6" ht="15">
      <c r="C576" s="86"/>
      <c r="D576" s="27"/>
      <c r="E576" s="27"/>
      <c r="F576" s="27"/>
    </row>
    <row r="577" spans="3:6" ht="15">
      <c r="C577" s="86"/>
      <c r="D577" s="27"/>
      <c r="E577" s="27"/>
      <c r="F577" s="27"/>
    </row>
    <row r="578" spans="3:6" ht="15">
      <c r="C578" s="86"/>
      <c r="D578" s="27"/>
      <c r="E578" s="27"/>
      <c r="F578" s="27"/>
    </row>
    <row r="579" spans="3:6" ht="15">
      <c r="C579" s="86"/>
      <c r="D579" s="27"/>
      <c r="E579" s="27"/>
      <c r="F579" s="27"/>
    </row>
    <row r="580" spans="3:6" ht="15">
      <c r="C580" s="86"/>
      <c r="D580" s="27"/>
      <c r="E580" s="27"/>
      <c r="F580" s="27"/>
    </row>
    <row r="581" spans="3:6" ht="15">
      <c r="C581" s="86"/>
      <c r="D581" s="27"/>
      <c r="E581" s="27"/>
      <c r="F581" s="27"/>
    </row>
    <row r="582" spans="3:6" ht="15">
      <c r="C582" s="86"/>
      <c r="D582" s="27"/>
      <c r="E582" s="27"/>
      <c r="F582" s="27"/>
    </row>
    <row r="583" spans="3:6" ht="15">
      <c r="C583" s="86"/>
      <c r="D583" s="27"/>
      <c r="E583" s="27"/>
      <c r="F583" s="27"/>
    </row>
    <row r="584" spans="3:6" ht="15">
      <c r="C584" s="86"/>
      <c r="D584" s="27"/>
      <c r="E584" s="27"/>
      <c r="F584" s="27"/>
    </row>
    <row r="585" spans="3:6" ht="15">
      <c r="C585" s="86"/>
      <c r="D585" s="27"/>
      <c r="E585" s="27"/>
      <c r="F585" s="27"/>
    </row>
    <row r="586" spans="3:6" ht="15">
      <c r="C586" s="86"/>
      <c r="D586" s="27"/>
      <c r="E586" s="27"/>
      <c r="F586" s="27"/>
    </row>
    <row r="587" spans="3:6" ht="15">
      <c r="C587" s="86"/>
      <c r="D587" s="27"/>
      <c r="E587" s="27"/>
      <c r="F587" s="27"/>
    </row>
    <row r="588" spans="3:6" ht="15">
      <c r="C588" s="86"/>
      <c r="D588" s="27"/>
      <c r="E588" s="27"/>
      <c r="F588" s="27"/>
    </row>
    <row r="589" spans="3:6" ht="15">
      <c r="C589" s="86"/>
      <c r="D589" s="27"/>
      <c r="E589" s="27"/>
      <c r="F589" s="27"/>
    </row>
    <row r="590" spans="3:6" ht="15">
      <c r="C590" s="86"/>
      <c r="D590" s="27"/>
      <c r="E590" s="27"/>
      <c r="F590" s="27"/>
    </row>
    <row r="591" spans="3:6" ht="15">
      <c r="C591" s="86"/>
      <c r="D591" s="27"/>
      <c r="E591" s="27"/>
      <c r="F591" s="27"/>
    </row>
    <row r="592" spans="3:6" ht="15">
      <c r="C592" s="86"/>
      <c r="D592" s="27"/>
      <c r="E592" s="27"/>
      <c r="F592" s="27"/>
    </row>
    <row r="593" spans="3:6" ht="15">
      <c r="C593" s="86"/>
      <c r="D593" s="27"/>
      <c r="E593" s="27"/>
      <c r="F593" s="27"/>
    </row>
    <row r="594" spans="3:6" ht="15">
      <c r="C594" s="86"/>
      <c r="D594" s="27"/>
      <c r="E594" s="27"/>
      <c r="F594" s="27"/>
    </row>
    <row r="595" spans="3:6" ht="15">
      <c r="C595" s="86"/>
      <c r="D595" s="27"/>
      <c r="E595" s="27"/>
      <c r="F595" s="27"/>
    </row>
    <row r="596" spans="3:6" ht="15">
      <c r="C596" s="86"/>
      <c r="D596" s="27"/>
      <c r="E596" s="27"/>
      <c r="F596" s="27"/>
    </row>
    <row r="597" spans="3:6" ht="15">
      <c r="C597" s="86"/>
      <c r="D597" s="27"/>
      <c r="E597" s="27"/>
      <c r="F597" s="27"/>
    </row>
    <row r="598" spans="3:6" ht="15">
      <c r="C598" s="86"/>
      <c r="D598" s="27"/>
      <c r="E598" s="27"/>
      <c r="F598" s="27"/>
    </row>
    <row r="599" spans="3:6" ht="15">
      <c r="C599" s="86"/>
      <c r="D599" s="27"/>
      <c r="E599" s="27"/>
      <c r="F599" s="27"/>
    </row>
    <row r="600" spans="3:6" ht="15">
      <c r="C600" s="86"/>
      <c r="D600" s="27"/>
      <c r="E600" s="27"/>
      <c r="F600" s="27"/>
    </row>
    <row r="601" spans="3:6" ht="15">
      <c r="C601" s="86"/>
      <c r="D601" s="27"/>
      <c r="E601" s="27"/>
      <c r="F601" s="27"/>
    </row>
    <row r="602" spans="3:6" ht="15">
      <c r="C602" s="86"/>
      <c r="D602" s="27"/>
      <c r="E602" s="27"/>
      <c r="F602" s="27"/>
    </row>
    <row r="603" spans="3:6" ht="15">
      <c r="C603" s="86"/>
      <c r="D603" s="27"/>
      <c r="E603" s="27"/>
      <c r="F603" s="27"/>
    </row>
    <row r="604" spans="3:6" ht="15">
      <c r="C604" s="86"/>
      <c r="D604" s="27"/>
      <c r="E604" s="27"/>
      <c r="F604" s="27"/>
    </row>
    <row r="605" spans="3:6" ht="15">
      <c r="C605" s="86"/>
      <c r="D605" s="27"/>
      <c r="E605" s="27"/>
      <c r="F605" s="27"/>
    </row>
    <row r="606" spans="3:6" ht="15">
      <c r="C606" s="86"/>
      <c r="D606" s="27"/>
      <c r="E606" s="27"/>
      <c r="F606" s="27"/>
    </row>
    <row r="607" spans="3:6" ht="15">
      <c r="C607" s="86"/>
      <c r="D607" s="27"/>
      <c r="E607" s="27"/>
      <c r="F607" s="27"/>
    </row>
    <row r="608" spans="3:6" ht="15">
      <c r="C608" s="86"/>
      <c r="D608" s="27"/>
      <c r="E608" s="27"/>
      <c r="F608" s="27"/>
    </row>
    <row r="609" spans="3:6" ht="15">
      <c r="C609" s="86"/>
      <c r="D609" s="27"/>
      <c r="E609" s="27"/>
      <c r="F609" s="27"/>
    </row>
    <row r="610" spans="3:6" ht="15">
      <c r="C610" s="86"/>
      <c r="D610" s="27"/>
      <c r="E610" s="27"/>
      <c r="F610" s="27"/>
    </row>
    <row r="611" spans="3:6" ht="15">
      <c r="C611" s="86"/>
      <c r="D611" s="27"/>
      <c r="E611" s="27"/>
      <c r="F611" s="27"/>
    </row>
    <row r="612" spans="3:6" ht="15">
      <c r="C612" s="86"/>
      <c r="D612" s="27"/>
      <c r="E612" s="27"/>
      <c r="F612" s="27"/>
    </row>
    <row r="613" spans="3:6" ht="15">
      <c r="C613" s="86"/>
      <c r="D613" s="27"/>
      <c r="E613" s="27"/>
      <c r="F613" s="27"/>
    </row>
    <row r="614" spans="3:6" ht="15">
      <c r="C614" s="86"/>
      <c r="D614" s="27"/>
      <c r="E614" s="27"/>
      <c r="F614" s="27"/>
    </row>
    <row r="615" spans="3:6" ht="15">
      <c r="C615" s="86"/>
      <c r="D615" s="27"/>
      <c r="E615" s="27"/>
      <c r="F615" s="27"/>
    </row>
    <row r="616" spans="3:6" ht="15">
      <c r="C616" s="86"/>
      <c r="D616" s="27"/>
      <c r="E616" s="27"/>
      <c r="F616" s="27"/>
    </row>
    <row r="617" spans="3:6" ht="15">
      <c r="C617" s="86"/>
      <c r="D617" s="27"/>
      <c r="E617" s="27"/>
      <c r="F617" s="27"/>
    </row>
    <row r="618" spans="3:6" ht="15">
      <c r="C618" s="86"/>
      <c r="D618" s="27"/>
      <c r="E618" s="27"/>
      <c r="F618" s="27"/>
    </row>
    <row r="619" spans="3:6" ht="15">
      <c r="C619" s="86"/>
      <c r="D619" s="27"/>
      <c r="E619" s="27"/>
      <c r="F619" s="27"/>
    </row>
    <row r="620" spans="3:6" ht="15">
      <c r="C620" s="86"/>
      <c r="D620" s="27"/>
      <c r="E620" s="27"/>
      <c r="F620" s="27"/>
    </row>
    <row r="621" spans="3:6" ht="15">
      <c r="C621" s="86"/>
      <c r="D621" s="27"/>
      <c r="E621" s="27"/>
      <c r="F621" s="27"/>
    </row>
    <row r="622" spans="3:6" ht="15">
      <c r="C622" s="86"/>
      <c r="D622" s="27"/>
      <c r="E622" s="27"/>
      <c r="F622" s="27"/>
    </row>
    <row r="623" spans="3:6" ht="15">
      <c r="C623" s="86"/>
      <c r="D623" s="27"/>
      <c r="E623" s="27"/>
      <c r="F623" s="27"/>
    </row>
    <row r="624" spans="3:6" ht="15">
      <c r="C624" s="86"/>
      <c r="D624" s="27"/>
      <c r="E624" s="27"/>
      <c r="F624" s="27"/>
    </row>
    <row r="625" spans="3:6" ht="15">
      <c r="C625" s="86"/>
      <c r="D625" s="27"/>
      <c r="E625" s="27"/>
      <c r="F625" s="27"/>
    </row>
    <row r="626" spans="3:6" ht="15">
      <c r="C626" s="86"/>
      <c r="D626" s="27"/>
      <c r="E626" s="27"/>
      <c r="F626" s="27"/>
    </row>
    <row r="627" spans="3:6" ht="15">
      <c r="C627" s="86"/>
      <c r="D627" s="27"/>
      <c r="E627" s="27"/>
      <c r="F627" s="27"/>
    </row>
    <row r="628" spans="3:6" ht="15">
      <c r="C628" s="86"/>
      <c r="D628" s="27"/>
      <c r="E628" s="27"/>
      <c r="F628" s="27"/>
    </row>
    <row r="629" spans="3:6" ht="15">
      <c r="C629" s="86"/>
      <c r="D629" s="27"/>
      <c r="E629" s="27"/>
      <c r="F629" s="27"/>
    </row>
    <row r="630" spans="3:6" ht="15">
      <c r="C630" s="86"/>
      <c r="D630" s="27"/>
      <c r="E630" s="27"/>
      <c r="F630" s="27"/>
    </row>
    <row r="631" spans="3:6" ht="15">
      <c r="C631" s="86"/>
      <c r="D631" s="27"/>
      <c r="E631" s="27"/>
      <c r="F631" s="27"/>
    </row>
    <row r="632" spans="3:6" ht="15">
      <c r="C632" s="86"/>
      <c r="D632" s="27"/>
      <c r="E632" s="27"/>
      <c r="F632" s="27"/>
    </row>
    <row r="633" spans="3:6" ht="15">
      <c r="C633" s="86"/>
      <c r="D633" s="27"/>
      <c r="E633" s="27"/>
      <c r="F633" s="27"/>
    </row>
    <row r="634" spans="3:6" ht="15">
      <c r="C634" s="86"/>
      <c r="D634" s="27"/>
      <c r="E634" s="27"/>
      <c r="F634" s="27"/>
    </row>
    <row r="635" spans="3:6" ht="15">
      <c r="C635" s="86"/>
      <c r="D635" s="27"/>
      <c r="E635" s="27"/>
      <c r="F635" s="27"/>
    </row>
    <row r="636" spans="3:6" ht="15">
      <c r="C636" s="86"/>
      <c r="D636" s="27"/>
      <c r="E636" s="27"/>
      <c r="F636" s="27"/>
    </row>
    <row r="637" spans="3:6" ht="15">
      <c r="C637" s="86"/>
      <c r="D637" s="27"/>
      <c r="E637" s="27"/>
      <c r="F637" s="27"/>
    </row>
    <row r="638" spans="3:6" ht="15">
      <c r="C638" s="86"/>
      <c r="D638" s="27"/>
      <c r="E638" s="27"/>
      <c r="F638" s="27"/>
    </row>
    <row r="639" spans="3:6" ht="15">
      <c r="C639" s="86"/>
      <c r="D639" s="27"/>
      <c r="E639" s="27"/>
      <c r="F639" s="27"/>
    </row>
    <row r="640" spans="3:6" ht="15">
      <c r="C640" s="86"/>
      <c r="D640" s="27"/>
      <c r="E640" s="27"/>
      <c r="F640" s="27"/>
    </row>
    <row r="641" spans="3:6" ht="15">
      <c r="C641" s="86"/>
      <c r="D641" s="27"/>
      <c r="E641" s="27"/>
      <c r="F641" s="27"/>
    </row>
    <row r="642" spans="3:6" ht="15">
      <c r="C642" s="86"/>
      <c r="D642" s="27"/>
      <c r="E642" s="27"/>
      <c r="F642" s="27"/>
    </row>
    <row r="643" spans="3:6" ht="15">
      <c r="C643" s="86"/>
      <c r="D643" s="27"/>
      <c r="E643" s="27"/>
      <c r="F643" s="27"/>
    </row>
    <row r="644" spans="3:6" ht="15">
      <c r="C644" s="86"/>
      <c r="D644" s="27"/>
      <c r="E644" s="27"/>
      <c r="F644" s="27"/>
    </row>
    <row r="645" spans="3:6" ht="15">
      <c r="C645" s="86"/>
      <c r="D645" s="27"/>
      <c r="E645" s="27"/>
      <c r="F645" s="27"/>
    </row>
    <row r="646" spans="3:6" ht="15">
      <c r="C646" s="86"/>
      <c r="D646" s="27"/>
      <c r="E646" s="27"/>
      <c r="F646" s="27"/>
    </row>
    <row r="647" spans="3:6" ht="15">
      <c r="C647" s="86"/>
      <c r="D647" s="27"/>
      <c r="E647" s="27"/>
      <c r="F647" s="27"/>
    </row>
    <row r="648" spans="3:6" ht="15">
      <c r="C648" s="86"/>
      <c r="D648" s="27"/>
      <c r="E648" s="27"/>
      <c r="F648" s="27"/>
    </row>
    <row r="649" spans="3:6" ht="15">
      <c r="C649" s="86"/>
      <c r="D649" s="27"/>
      <c r="E649" s="27"/>
      <c r="F649" s="27"/>
    </row>
    <row r="650" spans="3:6" ht="15">
      <c r="C650" s="86"/>
      <c r="D650" s="27"/>
      <c r="E650" s="27"/>
      <c r="F650" s="27"/>
    </row>
    <row r="651" spans="3:6" ht="15">
      <c r="C651" s="86"/>
      <c r="D651" s="27"/>
      <c r="E651" s="27"/>
      <c r="F651" s="27"/>
    </row>
    <row r="652" spans="3:6" ht="15">
      <c r="C652" s="86"/>
      <c r="D652" s="27"/>
      <c r="E652" s="27"/>
      <c r="F652" s="27"/>
    </row>
    <row r="653" spans="3:6" ht="15">
      <c r="C653" s="86"/>
      <c r="D653" s="27"/>
      <c r="E653" s="27"/>
      <c r="F653" s="27"/>
    </row>
    <row r="654" spans="3:6" ht="15">
      <c r="C654" s="86"/>
      <c r="D654" s="27"/>
      <c r="E654" s="27"/>
      <c r="F654" s="27"/>
    </row>
    <row r="655" spans="3:6" ht="15">
      <c r="C655" s="86"/>
      <c r="D655" s="27"/>
      <c r="E655" s="27"/>
      <c r="F655" s="27"/>
    </row>
    <row r="656" spans="3:6" ht="15">
      <c r="C656" s="86"/>
      <c r="D656" s="27"/>
      <c r="E656" s="27"/>
      <c r="F656" s="27"/>
    </row>
    <row r="657" spans="3:6" ht="15">
      <c r="C657" s="86"/>
      <c r="D657" s="27"/>
      <c r="E657" s="27"/>
      <c r="F657" s="27"/>
    </row>
    <row r="658" spans="3:6" ht="15">
      <c r="C658" s="86"/>
      <c r="D658" s="27"/>
      <c r="E658" s="27"/>
      <c r="F658" s="27"/>
    </row>
    <row r="659" spans="3:6" ht="15">
      <c r="C659" s="86"/>
      <c r="D659" s="27"/>
      <c r="E659" s="27"/>
      <c r="F659" s="27"/>
    </row>
    <row r="660" spans="3:6" ht="15">
      <c r="C660" s="86"/>
      <c r="D660" s="27"/>
      <c r="E660" s="27"/>
      <c r="F660" s="27"/>
    </row>
    <row r="661" spans="3:6" ht="15">
      <c r="C661" s="86"/>
      <c r="D661" s="27"/>
      <c r="E661" s="27"/>
      <c r="F661" s="27"/>
    </row>
    <row r="662" spans="3:6" ht="15">
      <c r="C662" s="86"/>
      <c r="D662" s="27"/>
      <c r="E662" s="27"/>
      <c r="F662" s="27"/>
    </row>
    <row r="663" spans="3:6" ht="15">
      <c r="C663" s="86"/>
      <c r="D663" s="27"/>
      <c r="E663" s="27"/>
      <c r="F663" s="27"/>
    </row>
    <row r="664" spans="3:6" ht="15">
      <c r="C664" s="86"/>
      <c r="D664" s="27"/>
      <c r="E664" s="27"/>
      <c r="F664" s="27"/>
    </row>
    <row r="665" spans="3:6" ht="15">
      <c r="C665" s="86"/>
      <c r="D665" s="27"/>
      <c r="E665" s="27"/>
      <c r="F665" s="27"/>
    </row>
    <row r="666" spans="3:6" ht="15">
      <c r="C666" s="86"/>
      <c r="D666" s="27"/>
      <c r="E666" s="27"/>
      <c r="F666" s="27"/>
    </row>
    <row r="667" spans="3:6" ht="15">
      <c r="C667" s="86"/>
      <c r="D667" s="27"/>
      <c r="E667" s="27"/>
      <c r="F667" s="27"/>
    </row>
    <row r="668" spans="3:6" ht="15">
      <c r="C668" s="86"/>
      <c r="D668" s="27"/>
      <c r="E668" s="27"/>
      <c r="F668" s="27"/>
    </row>
    <row r="669" spans="3:6" ht="15">
      <c r="C669" s="86"/>
      <c r="D669" s="27"/>
      <c r="E669" s="27"/>
      <c r="F669" s="27"/>
    </row>
    <row r="670" spans="3:6" ht="15">
      <c r="C670" s="86"/>
      <c r="D670" s="27"/>
      <c r="E670" s="27"/>
      <c r="F670" s="27"/>
    </row>
    <row r="671" spans="3:6" ht="15">
      <c r="C671" s="86"/>
      <c r="D671" s="27"/>
      <c r="E671" s="27"/>
      <c r="F671" s="27"/>
    </row>
    <row r="672" spans="3:6" ht="15">
      <c r="C672" s="86"/>
      <c r="D672" s="27"/>
      <c r="E672" s="27"/>
      <c r="F672" s="27"/>
    </row>
    <row r="673" spans="3:6" ht="15">
      <c r="C673" s="86"/>
      <c r="D673" s="27"/>
      <c r="E673" s="27"/>
      <c r="F673" s="27"/>
    </row>
    <row r="674" spans="3:6" ht="15">
      <c r="C674" s="86"/>
      <c r="D674" s="27"/>
      <c r="E674" s="27"/>
      <c r="F674" s="27"/>
    </row>
    <row r="675" spans="3:6" ht="15">
      <c r="C675" s="86"/>
      <c r="D675" s="27"/>
      <c r="E675" s="27"/>
      <c r="F675" s="27"/>
    </row>
    <row r="676" spans="3:6" ht="15">
      <c r="C676" s="86"/>
      <c r="D676" s="27"/>
      <c r="E676" s="27"/>
      <c r="F676" s="27"/>
    </row>
    <row r="677" spans="3:6" ht="15">
      <c r="C677" s="86"/>
      <c r="D677" s="27"/>
      <c r="E677" s="27"/>
      <c r="F677" s="27"/>
    </row>
    <row r="678" spans="3:6" ht="15">
      <c r="C678" s="86"/>
      <c r="D678" s="27"/>
      <c r="E678" s="27"/>
      <c r="F678" s="27"/>
    </row>
    <row r="679" spans="3:6" ht="15">
      <c r="C679" s="86"/>
      <c r="D679" s="27"/>
      <c r="E679" s="27"/>
      <c r="F679" s="27"/>
    </row>
    <row r="680" spans="3:6" ht="15">
      <c r="C680" s="86"/>
      <c r="D680" s="27"/>
      <c r="E680" s="27"/>
      <c r="F680" s="27"/>
    </row>
    <row r="681" spans="3:6" ht="15">
      <c r="C681" s="86"/>
      <c r="D681" s="27"/>
      <c r="E681" s="27"/>
      <c r="F681" s="27"/>
    </row>
    <row r="682" spans="3:6" ht="15">
      <c r="C682" s="86"/>
      <c r="D682" s="27"/>
      <c r="E682" s="27"/>
      <c r="F682" s="27"/>
    </row>
    <row r="683" spans="3:6" ht="15">
      <c r="C683" s="86"/>
      <c r="D683" s="27"/>
      <c r="E683" s="27"/>
      <c r="F683" s="27"/>
    </row>
    <row r="684" spans="3:6" ht="15">
      <c r="C684" s="86"/>
      <c r="D684" s="27"/>
      <c r="E684" s="27"/>
      <c r="F684" s="27"/>
    </row>
    <row r="685" spans="3:6" ht="15">
      <c r="C685" s="86"/>
      <c r="D685" s="27"/>
      <c r="E685" s="27"/>
      <c r="F685" s="27"/>
    </row>
    <row r="686" spans="3:6" ht="15">
      <c r="C686" s="86"/>
      <c r="D686" s="27"/>
      <c r="E686" s="27"/>
      <c r="F686" s="27"/>
    </row>
    <row r="687" spans="3:6" ht="15">
      <c r="C687" s="86"/>
      <c r="D687" s="27"/>
      <c r="E687" s="27"/>
      <c r="F687" s="27"/>
    </row>
    <row r="688" spans="3:6" ht="15">
      <c r="C688" s="86"/>
      <c r="D688" s="27"/>
      <c r="E688" s="27"/>
      <c r="F688" s="27"/>
    </row>
    <row r="689" spans="3:6" ht="15">
      <c r="C689" s="86"/>
      <c r="D689" s="27"/>
      <c r="E689" s="27"/>
      <c r="F689" s="27"/>
    </row>
    <row r="690" spans="3:6" ht="15">
      <c r="C690" s="86"/>
      <c r="D690" s="27"/>
      <c r="E690" s="27"/>
      <c r="F690" s="27"/>
    </row>
    <row r="691" spans="3:6" ht="15">
      <c r="C691" s="86"/>
      <c r="D691" s="27"/>
      <c r="E691" s="27"/>
      <c r="F691" s="27"/>
    </row>
    <row r="692" spans="3:6" ht="15">
      <c r="C692" s="86"/>
      <c r="D692" s="27"/>
      <c r="E692" s="27"/>
      <c r="F692" s="27"/>
    </row>
    <row r="693" spans="3:6" ht="15">
      <c r="C693" s="86"/>
      <c r="D693" s="27"/>
      <c r="E693" s="27"/>
      <c r="F693" s="27"/>
    </row>
    <row r="694" spans="3:6" ht="15">
      <c r="C694" s="86"/>
      <c r="D694" s="27"/>
      <c r="E694" s="27"/>
      <c r="F694" s="27"/>
    </row>
    <row r="695" spans="3:6" ht="15">
      <c r="C695" s="86"/>
      <c r="D695" s="27"/>
      <c r="E695" s="27"/>
      <c r="F695" s="27"/>
    </row>
    <row r="696" spans="3:6" ht="15">
      <c r="C696" s="86"/>
      <c r="D696" s="27"/>
      <c r="E696" s="27"/>
      <c r="F696" s="27"/>
    </row>
    <row r="697" spans="3:6" ht="15">
      <c r="C697" s="86"/>
      <c r="D697" s="27"/>
      <c r="E697" s="27"/>
      <c r="F697" s="27"/>
    </row>
    <row r="698" spans="3:6" ht="15">
      <c r="C698" s="86"/>
      <c r="D698" s="27"/>
      <c r="E698" s="27"/>
      <c r="F698" s="27"/>
    </row>
    <row r="699" spans="3:6" ht="15">
      <c r="C699" s="86"/>
      <c r="D699" s="27"/>
      <c r="E699" s="27"/>
      <c r="F699" s="27"/>
    </row>
    <row r="700" spans="3:6" ht="15">
      <c r="C700" s="86"/>
      <c r="D700" s="27"/>
      <c r="E700" s="27"/>
      <c r="F700" s="27"/>
    </row>
    <row r="701" spans="3:6" ht="15">
      <c r="C701" s="86"/>
      <c r="D701" s="27"/>
      <c r="E701" s="27"/>
      <c r="F701" s="27"/>
    </row>
    <row r="702" spans="3:6" ht="15">
      <c r="C702" s="86"/>
      <c r="D702" s="27"/>
      <c r="E702" s="27"/>
      <c r="F702" s="27"/>
    </row>
    <row r="703" spans="3:6" ht="15">
      <c r="C703" s="86"/>
      <c r="D703" s="27"/>
      <c r="E703" s="27"/>
      <c r="F703" s="27"/>
    </row>
    <row r="704" spans="3:6" ht="15">
      <c r="C704" s="86"/>
      <c r="D704" s="27"/>
      <c r="E704" s="27"/>
      <c r="F704" s="27"/>
    </row>
    <row r="705" spans="3:6" ht="15">
      <c r="C705" s="86"/>
      <c r="D705" s="27"/>
      <c r="E705" s="27"/>
      <c r="F705" s="27"/>
    </row>
    <row r="706" spans="3:6" ht="15">
      <c r="C706" s="86"/>
      <c r="D706" s="27"/>
      <c r="E706" s="27"/>
      <c r="F706" s="27"/>
    </row>
    <row r="707" spans="3:6" ht="15">
      <c r="C707" s="86"/>
      <c r="D707" s="27"/>
      <c r="E707" s="27"/>
      <c r="F707" s="27"/>
    </row>
    <row r="708" spans="3:6" ht="15">
      <c r="C708" s="86"/>
      <c r="D708" s="27"/>
      <c r="E708" s="27"/>
      <c r="F708" s="27"/>
    </row>
    <row r="709" spans="3:6" ht="15">
      <c r="C709" s="86"/>
      <c r="D709" s="27"/>
      <c r="E709" s="27"/>
      <c r="F709" s="27"/>
    </row>
    <row r="710" spans="3:6" ht="15">
      <c r="C710" s="86"/>
      <c r="D710" s="27"/>
      <c r="E710" s="27"/>
      <c r="F710" s="27"/>
    </row>
    <row r="711" spans="3:6" ht="15">
      <c r="C711" s="86"/>
      <c r="D711" s="27"/>
      <c r="E711" s="27"/>
      <c r="F711" s="27"/>
    </row>
    <row r="712" spans="3:6" ht="15">
      <c r="C712" s="86"/>
      <c r="D712" s="27"/>
      <c r="E712" s="27"/>
      <c r="F712" s="27"/>
    </row>
    <row r="713" spans="3:6" ht="15">
      <c r="C713" s="86"/>
      <c r="D713" s="27"/>
      <c r="E713" s="27"/>
      <c r="F713" s="27"/>
    </row>
    <row r="714" spans="3:6" ht="15">
      <c r="C714" s="86"/>
      <c r="D714" s="27"/>
      <c r="E714" s="27"/>
      <c r="F714" s="27"/>
    </row>
    <row r="715" spans="3:6" ht="15">
      <c r="C715" s="86"/>
      <c r="D715" s="27"/>
      <c r="E715" s="27"/>
      <c r="F715" s="27"/>
    </row>
    <row r="716" spans="3:6" ht="15">
      <c r="C716" s="86"/>
      <c r="D716" s="27"/>
      <c r="E716" s="27"/>
      <c r="F716" s="27"/>
    </row>
    <row r="717" spans="3:6" ht="15">
      <c r="C717" s="86"/>
      <c r="D717" s="27"/>
      <c r="E717" s="27"/>
      <c r="F717" s="27"/>
    </row>
    <row r="718" spans="3:6" ht="15">
      <c r="C718" s="86"/>
      <c r="D718" s="27"/>
      <c r="E718" s="27"/>
      <c r="F718" s="27"/>
    </row>
    <row r="719" spans="3:6" ht="15">
      <c r="C719" s="86"/>
      <c r="D719" s="27"/>
      <c r="E719" s="27"/>
      <c r="F719" s="27"/>
    </row>
    <row r="720" spans="3:6" ht="15">
      <c r="C720" s="86"/>
      <c r="D720" s="27"/>
      <c r="E720" s="27"/>
      <c r="F720" s="27"/>
    </row>
    <row r="721" spans="3:6" ht="15">
      <c r="C721" s="86"/>
      <c r="D721" s="27"/>
      <c r="E721" s="27"/>
      <c r="F721" s="27"/>
    </row>
    <row r="722" spans="3:6" ht="15">
      <c r="C722" s="86"/>
      <c r="D722" s="27"/>
      <c r="E722" s="27"/>
      <c r="F722" s="27"/>
    </row>
    <row r="723" spans="3:6" ht="15">
      <c r="C723" s="86"/>
      <c r="D723" s="27"/>
      <c r="E723" s="27"/>
      <c r="F723" s="27"/>
    </row>
    <row r="724" spans="3:6" ht="15">
      <c r="C724" s="86"/>
      <c r="D724" s="27"/>
      <c r="E724" s="27"/>
      <c r="F724" s="27"/>
    </row>
    <row r="725" spans="3:6" ht="15">
      <c r="C725" s="86"/>
      <c r="D725" s="27"/>
      <c r="E725" s="27"/>
      <c r="F725" s="27"/>
    </row>
    <row r="726" spans="3:6" ht="15">
      <c r="C726" s="86"/>
      <c r="D726" s="27"/>
      <c r="E726" s="27"/>
      <c r="F726" s="27"/>
    </row>
    <row r="727" spans="3:6" ht="15">
      <c r="C727" s="86"/>
      <c r="D727" s="27"/>
      <c r="E727" s="27"/>
      <c r="F727" s="27"/>
    </row>
    <row r="728" spans="3:6" ht="15">
      <c r="C728" s="86"/>
      <c r="D728" s="27"/>
      <c r="E728" s="27"/>
      <c r="F728" s="27"/>
    </row>
    <row r="729" spans="3:6" ht="15">
      <c r="C729" s="86"/>
      <c r="D729" s="27"/>
      <c r="E729" s="27"/>
      <c r="F729" s="27"/>
    </row>
    <row r="730" spans="3:6" ht="15">
      <c r="C730" s="86"/>
      <c r="D730" s="27"/>
      <c r="E730" s="27"/>
      <c r="F730" s="27"/>
    </row>
    <row r="731" spans="3:6" ht="15">
      <c r="C731" s="86"/>
      <c r="D731" s="27"/>
      <c r="E731" s="27"/>
      <c r="F731" s="27"/>
    </row>
    <row r="732" spans="3:6" ht="15">
      <c r="C732" s="86"/>
      <c r="D732" s="27"/>
      <c r="E732" s="27"/>
      <c r="F732" s="27"/>
    </row>
    <row r="733" spans="3:6" ht="15">
      <c r="C733" s="86"/>
      <c r="D733" s="27"/>
      <c r="E733" s="27"/>
      <c r="F733" s="27"/>
    </row>
    <row r="734" spans="3:6" ht="15">
      <c r="C734" s="86"/>
      <c r="D734" s="27"/>
      <c r="E734" s="27"/>
      <c r="F734" s="27"/>
    </row>
    <row r="735" spans="3:6" ht="15">
      <c r="C735" s="86"/>
      <c r="D735" s="27"/>
      <c r="E735" s="27"/>
      <c r="F735" s="27"/>
    </row>
    <row r="736" spans="3:6" ht="15">
      <c r="C736" s="86"/>
      <c r="D736" s="27"/>
      <c r="E736" s="27"/>
      <c r="F736" s="27"/>
    </row>
    <row r="737" spans="3:6" ht="15">
      <c r="C737" s="86"/>
      <c r="D737" s="27"/>
      <c r="E737" s="27"/>
      <c r="F737" s="27"/>
    </row>
    <row r="738" spans="3:6" ht="15">
      <c r="C738" s="86"/>
      <c r="D738" s="27"/>
      <c r="E738" s="27"/>
      <c r="F738" s="27"/>
    </row>
    <row r="739" spans="3:6" ht="15">
      <c r="C739" s="86"/>
      <c r="D739" s="27"/>
      <c r="E739" s="27"/>
      <c r="F739" s="27"/>
    </row>
    <row r="740" spans="3:6" ht="15">
      <c r="C740" s="86"/>
      <c r="D740" s="27"/>
      <c r="E740" s="27"/>
      <c r="F740" s="27"/>
    </row>
    <row r="741" spans="3:6" ht="15">
      <c r="C741" s="86"/>
      <c r="D741" s="27"/>
      <c r="E741" s="27"/>
      <c r="F741" s="27"/>
    </row>
    <row r="742" spans="3:6" ht="15">
      <c r="C742" s="86"/>
      <c r="D742" s="27"/>
      <c r="E742" s="27"/>
      <c r="F742" s="27"/>
    </row>
    <row r="743" spans="3:6" ht="15">
      <c r="C743" s="86"/>
      <c r="D743" s="27"/>
      <c r="E743" s="27"/>
      <c r="F743" s="27"/>
    </row>
    <row r="744" spans="3:6" ht="15">
      <c r="C744" s="86"/>
      <c r="D744" s="27"/>
      <c r="E744" s="27"/>
      <c r="F744" s="27"/>
    </row>
    <row r="745" spans="3:6" ht="15">
      <c r="C745" s="86"/>
      <c r="D745" s="27"/>
      <c r="E745" s="27"/>
      <c r="F745" s="27"/>
    </row>
    <row r="746" spans="3:6" ht="15">
      <c r="C746" s="86"/>
      <c r="D746" s="27"/>
      <c r="E746" s="27"/>
      <c r="F746" s="27"/>
    </row>
  </sheetData>
  <sheetProtection/>
  <printOptions/>
  <pageMargins left="0.55" right="0.21" top="0.5" bottom="0.5" header="0" footer="0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2"/>
  <sheetViews>
    <sheetView view="pageBreakPreview" zoomScaleNormal="87" zoomScaleSheetLayoutView="100" zoomScalePageLayoutView="0" workbookViewId="0" topLeftCell="A33">
      <selection activeCell="B43" sqref="B43"/>
    </sheetView>
  </sheetViews>
  <sheetFormatPr defaultColWidth="8.88671875" defaultRowHeight="15"/>
  <cols>
    <col min="1" max="1" width="2.21484375" style="0" customWidth="1"/>
    <col min="2" max="2" width="44.88671875" style="0" customWidth="1"/>
    <col min="3" max="3" width="13.6640625" style="0" customWidth="1"/>
    <col min="4" max="4" width="11.99609375" style="0" customWidth="1"/>
    <col min="5" max="5" width="1.66796875" style="0" customWidth="1"/>
    <col min="7" max="7" width="13.6640625" style="0" bestFit="1" customWidth="1"/>
  </cols>
  <sheetData>
    <row r="2" ht="16.5" thickBot="1">
      <c r="B2" s="8" t="s">
        <v>26</v>
      </c>
    </row>
    <row r="3" spans="2:5" ht="15.75">
      <c r="B3" s="12" t="s">
        <v>0</v>
      </c>
      <c r="C3" s="33"/>
      <c r="D3" s="44"/>
      <c r="E3" s="40"/>
    </row>
    <row r="4" spans="2:5" ht="15.75">
      <c r="B4" s="13" t="s">
        <v>1</v>
      </c>
      <c r="C4" s="34"/>
      <c r="D4" s="45"/>
      <c r="E4" s="40"/>
    </row>
    <row r="5" spans="2:5" ht="15.75" thickBot="1">
      <c r="B5" s="35"/>
      <c r="C5" s="36"/>
      <c r="D5" s="46"/>
      <c r="E5" s="40"/>
    </row>
    <row r="6" spans="2:5" ht="15">
      <c r="B6" s="188"/>
      <c r="C6" s="126"/>
      <c r="D6" s="191"/>
      <c r="E6" s="40"/>
    </row>
    <row r="7" spans="2:5" ht="15.75">
      <c r="B7" s="189" t="s">
        <v>108</v>
      </c>
      <c r="C7" s="197"/>
      <c r="D7" s="192"/>
      <c r="E7" s="40"/>
    </row>
    <row r="8" spans="2:5" ht="15.75">
      <c r="B8" s="189" t="s">
        <v>2</v>
      </c>
      <c r="C8" s="197"/>
      <c r="D8" s="192"/>
      <c r="E8" s="40"/>
    </row>
    <row r="9" spans="2:5" ht="15.75">
      <c r="B9" s="190"/>
      <c r="C9" s="198"/>
      <c r="D9" s="193"/>
      <c r="E9" s="40"/>
    </row>
    <row r="10" spans="2:5" ht="15.75">
      <c r="B10" s="190"/>
      <c r="C10" s="146" t="s">
        <v>36</v>
      </c>
      <c r="D10" s="194" t="s">
        <v>35</v>
      </c>
      <c r="E10" s="40"/>
    </row>
    <row r="11" spans="2:7" ht="15.75">
      <c r="B11" s="190"/>
      <c r="C11" s="148">
        <v>39903</v>
      </c>
      <c r="D11" s="195">
        <v>39538</v>
      </c>
      <c r="E11" s="40"/>
      <c r="G11" s="93"/>
    </row>
    <row r="12" spans="2:5" ht="16.5" thickBot="1">
      <c r="B12" s="190"/>
      <c r="C12" s="147" t="s">
        <v>30</v>
      </c>
      <c r="D12" s="196" t="s">
        <v>30</v>
      </c>
      <c r="E12" s="40"/>
    </row>
    <row r="13" spans="2:7" ht="16.5" thickBot="1">
      <c r="B13" s="127" t="s">
        <v>101</v>
      </c>
      <c r="C13" s="214"/>
      <c r="D13" s="212"/>
      <c r="E13" s="40"/>
      <c r="G13" s="93"/>
    </row>
    <row r="14" spans="2:7" ht="15.75">
      <c r="B14" s="127"/>
      <c r="C14" s="131"/>
      <c r="D14" s="226"/>
      <c r="E14" s="40"/>
      <c r="G14" s="93"/>
    </row>
    <row r="15" spans="2:7" ht="15">
      <c r="B15" s="123" t="s">
        <v>4</v>
      </c>
      <c r="C15" s="156">
        <v>1498</v>
      </c>
      <c r="D15" s="213">
        <v>2529</v>
      </c>
      <c r="G15" s="43"/>
    </row>
    <row r="16" spans="2:7" ht="15">
      <c r="B16" s="123" t="s">
        <v>5</v>
      </c>
      <c r="C16" s="156">
        <v>607271</v>
      </c>
      <c r="D16" s="213">
        <v>344206</v>
      </c>
      <c r="G16" s="43"/>
    </row>
    <row r="17" spans="2:7" ht="15">
      <c r="B17" s="123" t="s">
        <v>111</v>
      </c>
      <c r="C17" s="156">
        <v>10059</v>
      </c>
      <c r="D17" s="232">
        <v>0</v>
      </c>
      <c r="G17" s="43"/>
    </row>
    <row r="18" spans="2:7" ht="15">
      <c r="B18" s="123" t="s">
        <v>65</v>
      </c>
      <c r="C18" s="156">
        <v>6607</v>
      </c>
      <c r="D18" s="213">
        <v>5886</v>
      </c>
      <c r="G18" s="43"/>
    </row>
    <row r="19" spans="2:4" ht="15.75" thickBot="1">
      <c r="B19" s="123"/>
      <c r="C19" s="156"/>
      <c r="D19" s="213"/>
    </row>
    <row r="20" spans="2:5" ht="16.5" thickBot="1">
      <c r="B20" s="128" t="s">
        <v>102</v>
      </c>
      <c r="C20" s="215">
        <f>SUM(C15:C18)</f>
        <v>625435</v>
      </c>
      <c r="D20" s="227">
        <f>SUM(D15:D18)</f>
        <v>352621</v>
      </c>
      <c r="E20" s="40"/>
    </row>
    <row r="21" spans="2:4" ht="15">
      <c r="B21" s="129"/>
      <c r="C21" s="216"/>
      <c r="D21" s="228"/>
    </row>
    <row r="22" spans="2:4" ht="15.75">
      <c r="B22" s="130" t="s">
        <v>6</v>
      </c>
      <c r="C22" s="156"/>
      <c r="D22" s="213"/>
    </row>
    <row r="23" spans="2:4" ht="15.75">
      <c r="B23" s="130"/>
      <c r="C23" s="156"/>
      <c r="D23" s="213"/>
    </row>
    <row r="24" spans="2:7" ht="15">
      <c r="B24" s="123" t="s">
        <v>7</v>
      </c>
      <c r="C24" s="156">
        <v>18796</v>
      </c>
      <c r="D24" s="213">
        <v>3303</v>
      </c>
      <c r="G24" s="43"/>
    </row>
    <row r="25" spans="2:7" ht="15">
      <c r="B25" s="123" t="s">
        <v>8</v>
      </c>
      <c r="C25" s="156">
        <v>232984</v>
      </c>
      <c r="D25" s="213">
        <v>129212</v>
      </c>
      <c r="G25" s="43"/>
    </row>
    <row r="26" spans="2:7" ht="15">
      <c r="B26" s="123" t="s">
        <v>95</v>
      </c>
      <c r="C26" s="156">
        <v>38269</v>
      </c>
      <c r="D26" s="213">
        <v>25536</v>
      </c>
      <c r="G26" s="43"/>
    </row>
    <row r="27" spans="2:7" ht="15">
      <c r="B27" s="123" t="s">
        <v>77</v>
      </c>
      <c r="C27" s="156">
        <v>19506</v>
      </c>
      <c r="D27" s="213">
        <v>63495</v>
      </c>
      <c r="G27" s="43"/>
    </row>
    <row r="28" spans="2:7" ht="15">
      <c r="B28" s="123" t="s">
        <v>96</v>
      </c>
      <c r="C28" s="156">
        <v>33070</v>
      </c>
      <c r="D28" s="213">
        <v>21355</v>
      </c>
      <c r="G28" s="43"/>
    </row>
    <row r="29" spans="2:4" ht="15.75" thickBot="1">
      <c r="B29" s="123"/>
      <c r="C29" s="156"/>
      <c r="D29" s="213"/>
    </row>
    <row r="30" spans="2:4" ht="16.5" thickBot="1">
      <c r="B30" s="128" t="s">
        <v>9</v>
      </c>
      <c r="C30" s="215">
        <f>SUM(C24:C28)</f>
        <v>342625</v>
      </c>
      <c r="D30" s="227">
        <f>SUM(D24:D28)</f>
        <v>242901</v>
      </c>
    </row>
    <row r="31" spans="2:4" ht="15">
      <c r="B31" s="129"/>
      <c r="C31" s="216"/>
      <c r="D31" s="228"/>
    </row>
    <row r="32" spans="2:4" ht="15.75">
      <c r="B32" s="130" t="s">
        <v>10</v>
      </c>
      <c r="C32" s="156"/>
      <c r="D32" s="213"/>
    </row>
    <row r="33" spans="2:4" ht="15.75">
      <c r="B33" s="130"/>
      <c r="C33" s="156"/>
      <c r="D33" s="213"/>
    </row>
    <row r="34" spans="2:7" ht="15">
      <c r="B34" s="123" t="s">
        <v>97</v>
      </c>
      <c r="C34" s="156">
        <v>148840</v>
      </c>
      <c r="D34" s="213">
        <v>91451</v>
      </c>
      <c r="G34" s="43"/>
    </row>
    <row r="35" spans="2:7" ht="15">
      <c r="B35" s="123" t="s">
        <v>11</v>
      </c>
      <c r="C35" s="156">
        <v>25994</v>
      </c>
      <c r="D35" s="213">
        <v>31422</v>
      </c>
      <c r="G35" s="43"/>
    </row>
    <row r="36" spans="2:7" ht="15">
      <c r="B36" s="123" t="s">
        <v>98</v>
      </c>
      <c r="C36" s="156">
        <v>793</v>
      </c>
      <c r="D36" s="213">
        <v>661</v>
      </c>
      <c r="G36" s="43"/>
    </row>
    <row r="37" spans="2:7" ht="15">
      <c r="B37" s="123" t="s">
        <v>12</v>
      </c>
      <c r="C37" s="156">
        <v>69115</v>
      </c>
      <c r="D37" s="213">
        <v>22841</v>
      </c>
      <c r="G37" s="43"/>
    </row>
    <row r="38" spans="2:7" ht="15">
      <c r="B38" s="123" t="s">
        <v>13</v>
      </c>
      <c r="C38" s="156">
        <v>2689</v>
      </c>
      <c r="D38" s="213">
        <v>928</v>
      </c>
      <c r="G38" s="43"/>
    </row>
    <row r="39" spans="2:4" ht="15.75" thickBot="1">
      <c r="B39" s="123"/>
      <c r="C39" s="156"/>
      <c r="D39" s="213"/>
    </row>
    <row r="40" spans="2:4" ht="16.5" thickBot="1">
      <c r="B40" s="128" t="s">
        <v>14</v>
      </c>
      <c r="C40" s="215">
        <f>SUM(C34:C38)</f>
        <v>247431</v>
      </c>
      <c r="D40" s="227">
        <f>SUM(D34:D38)</f>
        <v>147303</v>
      </c>
    </row>
    <row r="41" spans="2:4" ht="15">
      <c r="B41" s="129"/>
      <c r="C41" s="216"/>
      <c r="D41" s="228"/>
    </row>
    <row r="42" spans="2:4" ht="15.75">
      <c r="B42" s="130" t="s">
        <v>132</v>
      </c>
      <c r="C42" s="217">
        <f>SUM(C30-C40)</f>
        <v>95194</v>
      </c>
      <c r="D42" s="229">
        <f>SUM(D30-D40)</f>
        <v>95598</v>
      </c>
    </row>
    <row r="43" spans="2:4" ht="15.75" thickBot="1">
      <c r="B43" s="123"/>
      <c r="C43" s="156"/>
      <c r="D43" s="213"/>
    </row>
    <row r="44" spans="2:4" ht="16.5" thickBot="1">
      <c r="B44" s="131"/>
      <c r="C44" s="215">
        <f>C42+C20</f>
        <v>720629</v>
      </c>
      <c r="D44" s="227">
        <f>D42+D20</f>
        <v>448219</v>
      </c>
    </row>
    <row r="45" spans="1:4" ht="15">
      <c r="A45" s="40"/>
      <c r="B45" s="126"/>
      <c r="C45" s="216"/>
      <c r="D45" s="228"/>
    </row>
    <row r="46" spans="1:4" ht="15.75">
      <c r="A46" s="40"/>
      <c r="B46" s="183" t="s">
        <v>112</v>
      </c>
      <c r="C46" s="156"/>
      <c r="D46" s="213"/>
    </row>
    <row r="47" spans="1:4" ht="15">
      <c r="A47" s="40"/>
      <c r="B47" s="64"/>
      <c r="C47" s="156"/>
      <c r="D47" s="213"/>
    </row>
    <row r="48" spans="1:7" ht="15">
      <c r="A48" s="40"/>
      <c r="B48" s="123" t="s">
        <v>15</v>
      </c>
      <c r="C48" s="156">
        <v>123349</v>
      </c>
      <c r="D48" s="213">
        <v>102225</v>
      </c>
      <c r="G48" s="43"/>
    </row>
    <row r="49" spans="1:7" ht="15">
      <c r="A49" s="40"/>
      <c r="B49" s="123" t="s">
        <v>66</v>
      </c>
      <c r="C49" s="156">
        <f>212591-2+568</f>
        <v>213157</v>
      </c>
      <c r="D49" s="213">
        <f>30047+5618+2+5247+71</f>
        <v>40985</v>
      </c>
      <c r="G49" s="43"/>
    </row>
    <row r="50" spans="1:7" ht="15">
      <c r="A50" s="40"/>
      <c r="B50" s="123" t="s">
        <v>115</v>
      </c>
      <c r="C50" s="156">
        <v>-4396</v>
      </c>
      <c r="D50" s="232">
        <v>0</v>
      </c>
      <c r="G50" s="43"/>
    </row>
    <row r="51" spans="1:4" ht="15.75" thickBot="1">
      <c r="A51" s="40"/>
      <c r="B51" s="123"/>
      <c r="C51" s="199"/>
      <c r="D51" s="223"/>
    </row>
    <row r="52" spans="2:6" ht="15.75">
      <c r="B52" s="233"/>
      <c r="C52" s="203">
        <f>SUM(C48:C50)</f>
        <v>332110</v>
      </c>
      <c r="D52" s="218">
        <f>SUM(D48:D49)</f>
        <v>143210</v>
      </c>
      <c r="F52" s="43"/>
    </row>
    <row r="53" spans="2:6" ht="15.75">
      <c r="B53" s="233"/>
      <c r="C53" s="235"/>
      <c r="D53" s="236"/>
      <c r="F53" s="43"/>
    </row>
    <row r="54" spans="1:7" s="39" customFormat="1" ht="15">
      <c r="A54" s="150"/>
      <c r="B54" s="234" t="s">
        <v>113</v>
      </c>
      <c r="C54" s="201">
        <v>3982</v>
      </c>
      <c r="D54" s="219">
        <v>158</v>
      </c>
      <c r="G54" s="43"/>
    </row>
    <row r="55" spans="1:7" s="39" customFormat="1" ht="16.5" thickBot="1">
      <c r="A55" s="150"/>
      <c r="B55" s="200"/>
      <c r="C55" s="202"/>
      <c r="D55" s="220"/>
      <c r="G55" s="43"/>
    </row>
    <row r="56" spans="1:7" s="39" customFormat="1" ht="16.5" thickBot="1">
      <c r="A56" s="150"/>
      <c r="B56" s="187" t="s">
        <v>114</v>
      </c>
      <c r="C56" s="246">
        <f>SUM(C52:C54)</f>
        <v>336092</v>
      </c>
      <c r="D56" s="247">
        <f>SUM(D52:D54)</f>
        <v>143368</v>
      </c>
      <c r="G56" s="43"/>
    </row>
    <row r="57" spans="1:7" s="39" customFormat="1" ht="15">
      <c r="A57" s="150"/>
      <c r="B57" s="190"/>
      <c r="C57" s="205"/>
      <c r="D57" s="221"/>
      <c r="G57" s="43"/>
    </row>
    <row r="58" spans="2:4" ht="15.75">
      <c r="B58" s="130" t="s">
        <v>100</v>
      </c>
      <c r="C58" s="156"/>
      <c r="D58" s="213"/>
    </row>
    <row r="59" spans="2:4" ht="15">
      <c r="B59" s="190"/>
      <c r="C59" s="156"/>
      <c r="D59" s="213"/>
    </row>
    <row r="60" spans="2:7" ht="15">
      <c r="B60" s="204" t="s">
        <v>98</v>
      </c>
      <c r="C60" s="156">
        <v>2610</v>
      </c>
      <c r="D60" s="213">
        <v>2331</v>
      </c>
      <c r="G60" s="43"/>
    </row>
    <row r="61" spans="2:7" ht="15">
      <c r="B61" s="190" t="s">
        <v>78</v>
      </c>
      <c r="C61" s="157">
        <v>136749</v>
      </c>
      <c r="D61" s="222">
        <v>76894</v>
      </c>
      <c r="G61" s="43"/>
    </row>
    <row r="62" spans="2:7" ht="15">
      <c r="B62" s="204" t="s">
        <v>117</v>
      </c>
      <c r="C62" s="157">
        <v>125150</v>
      </c>
      <c r="D62" s="222">
        <f>225626-D63</f>
        <v>145598</v>
      </c>
      <c r="G62" s="43"/>
    </row>
    <row r="63" spans="2:7" s="39" customFormat="1" ht="15">
      <c r="B63" s="204" t="s">
        <v>116</v>
      </c>
      <c r="C63" s="156">
        <v>120028</v>
      </c>
      <c r="D63" s="213">
        <v>80028</v>
      </c>
      <c r="G63" s="43"/>
    </row>
    <row r="64" spans="2:7" s="39" customFormat="1" ht="15.75" thickBot="1">
      <c r="B64" s="204"/>
      <c r="C64" s="199"/>
      <c r="D64" s="223"/>
      <c r="G64" s="43"/>
    </row>
    <row r="65" spans="2:4" ht="16.5" thickBot="1">
      <c r="B65" s="128" t="s">
        <v>103</v>
      </c>
      <c r="C65" s="224">
        <f>SUM(C60:C63)</f>
        <v>384537</v>
      </c>
      <c r="D65" s="230">
        <f>SUM(D60:D63)</f>
        <v>304851</v>
      </c>
    </row>
    <row r="66" spans="2:4" ht="15.75" thickBot="1">
      <c r="B66" s="129"/>
      <c r="C66" s="216"/>
      <c r="D66" s="228"/>
    </row>
    <row r="67" spans="2:4" ht="16.5" thickBot="1">
      <c r="B67" s="132"/>
      <c r="C67" s="225">
        <f>C56+C65</f>
        <v>720629</v>
      </c>
      <c r="D67" s="231">
        <f>D56+D65</f>
        <v>448219</v>
      </c>
    </row>
    <row r="68" spans="2:4" ht="15">
      <c r="B68" s="108"/>
      <c r="C68" s="125"/>
      <c r="D68" s="41"/>
    </row>
    <row r="69" spans="2:4" ht="15">
      <c r="B69" s="36"/>
      <c r="C69" s="41"/>
      <c r="D69" s="41"/>
    </row>
    <row r="70" spans="2:4" ht="15">
      <c r="B70" s="36"/>
      <c r="C70" s="237"/>
      <c r="D70" s="41"/>
    </row>
    <row r="71" spans="2:4" ht="15">
      <c r="B71" s="36"/>
      <c r="C71" s="41"/>
      <c r="D71" s="41"/>
    </row>
    <row r="72" spans="2:4" ht="15">
      <c r="B72" s="36"/>
      <c r="C72" s="41"/>
      <c r="D72" s="42"/>
    </row>
    <row r="73" spans="2:4" ht="15">
      <c r="B73" s="38"/>
      <c r="C73" s="42"/>
      <c r="D73" s="41"/>
    </row>
    <row r="74" spans="2:4" ht="15">
      <c r="B74" s="36"/>
      <c r="C74" s="41"/>
      <c r="D74" s="41"/>
    </row>
    <row r="75" spans="2:4" ht="15">
      <c r="B75" s="36"/>
      <c r="C75" s="41"/>
      <c r="D75" s="41"/>
    </row>
    <row r="76" spans="2:4" ht="15">
      <c r="B76" s="36"/>
      <c r="C76" s="41"/>
      <c r="D76" s="41"/>
    </row>
    <row r="77" spans="2:4" ht="15">
      <c r="B77" s="36"/>
      <c r="C77" s="41"/>
      <c r="D77" s="41"/>
    </row>
    <row r="78" spans="2:4" ht="15">
      <c r="B78" s="36"/>
      <c r="C78" s="41"/>
      <c r="D78" s="41"/>
    </row>
    <row r="79" spans="2:4" ht="15">
      <c r="B79" s="36"/>
      <c r="C79" s="41"/>
      <c r="D79" s="41"/>
    </row>
    <row r="80" spans="2:4" ht="15">
      <c r="B80" s="36"/>
      <c r="C80" s="41"/>
      <c r="D80" s="42"/>
    </row>
    <row r="81" spans="2:4" ht="15">
      <c r="B81" s="39"/>
      <c r="C81" s="42"/>
      <c r="D81" s="42"/>
    </row>
    <row r="82" spans="2:4" ht="15">
      <c r="B82" s="39"/>
      <c r="C82" s="42"/>
      <c r="D82" s="42"/>
    </row>
    <row r="83" spans="2:4" ht="15">
      <c r="B83" s="39"/>
      <c r="C83" s="42"/>
      <c r="D83" s="42"/>
    </row>
    <row r="84" spans="2:4" ht="15">
      <c r="B84" s="39"/>
      <c r="C84" s="42"/>
      <c r="D84" s="42"/>
    </row>
    <row r="85" spans="2:4" ht="15">
      <c r="B85" s="39"/>
      <c r="C85" s="42"/>
      <c r="D85" s="42"/>
    </row>
    <row r="86" spans="2:4" ht="15">
      <c r="B86" s="39"/>
      <c r="C86" s="42"/>
      <c r="D86" s="42"/>
    </row>
    <row r="87" spans="2:4" ht="15">
      <c r="B87" s="39"/>
      <c r="C87" s="42"/>
      <c r="D87" s="42"/>
    </row>
    <row r="88" spans="2:4" ht="15">
      <c r="B88" s="39"/>
      <c r="C88" s="42"/>
      <c r="D88" s="42"/>
    </row>
    <row r="89" spans="2:4" ht="15">
      <c r="B89" s="39"/>
      <c r="C89" s="42"/>
      <c r="D89" s="42"/>
    </row>
    <row r="90" spans="2:4" ht="15">
      <c r="B90" s="39"/>
      <c r="C90" s="42"/>
      <c r="D90" s="42"/>
    </row>
    <row r="91" spans="2:4" ht="15">
      <c r="B91" s="39"/>
      <c r="C91" s="42"/>
      <c r="D91" s="42"/>
    </row>
    <row r="92" spans="2:4" ht="15">
      <c r="B92" s="39"/>
      <c r="C92" s="42"/>
      <c r="D92" s="42"/>
    </row>
    <row r="93" spans="2:4" ht="15">
      <c r="B93" s="39"/>
      <c r="C93" s="42"/>
      <c r="D93" s="42"/>
    </row>
    <row r="94" spans="2:4" ht="15">
      <c r="B94" s="39"/>
      <c r="C94" s="42"/>
      <c r="D94" s="42"/>
    </row>
    <row r="95" spans="2:4" ht="15">
      <c r="B95" s="39"/>
      <c r="C95" s="42"/>
      <c r="D95" s="42"/>
    </row>
    <row r="96" spans="2:4" ht="15">
      <c r="B96" s="39"/>
      <c r="C96" s="42"/>
      <c r="D96" s="42"/>
    </row>
    <row r="97" spans="2:4" ht="15">
      <c r="B97" s="39"/>
      <c r="C97" s="42"/>
      <c r="D97" s="42"/>
    </row>
    <row r="98" spans="2:4" ht="15">
      <c r="B98" s="39"/>
      <c r="C98" s="42"/>
      <c r="D98" s="42"/>
    </row>
    <row r="99" spans="2:4" ht="15">
      <c r="B99" s="39"/>
      <c r="C99" s="42"/>
      <c r="D99" s="42"/>
    </row>
    <row r="100" spans="2:4" ht="15">
      <c r="B100" s="39"/>
      <c r="C100" s="42"/>
      <c r="D100" s="42"/>
    </row>
    <row r="101" spans="2:4" ht="15">
      <c r="B101" s="39"/>
      <c r="C101" s="42"/>
      <c r="D101" s="42"/>
    </row>
    <row r="102" spans="2:4" ht="15">
      <c r="B102" s="39"/>
      <c r="C102" s="42"/>
      <c r="D102" s="42"/>
    </row>
    <row r="103" spans="2:4" ht="15">
      <c r="B103" s="39"/>
      <c r="C103" s="42"/>
      <c r="D103" s="42"/>
    </row>
    <row r="104" spans="2:4" ht="15">
      <c r="B104" s="39"/>
      <c r="C104" s="42"/>
      <c r="D104" s="42"/>
    </row>
    <row r="105" spans="2:4" ht="15">
      <c r="B105" s="39"/>
      <c r="C105" s="42"/>
      <c r="D105" s="42"/>
    </row>
    <row r="106" spans="2:4" ht="15">
      <c r="B106" s="39"/>
      <c r="C106" s="42"/>
      <c r="D106" s="42"/>
    </row>
    <row r="107" spans="2:4" ht="15">
      <c r="B107" s="39"/>
      <c r="C107" s="42"/>
      <c r="D107" s="42"/>
    </row>
    <row r="108" spans="2:4" ht="15">
      <c r="B108" s="39"/>
      <c r="C108" s="42"/>
      <c r="D108" s="42"/>
    </row>
    <row r="109" spans="2:4" ht="15">
      <c r="B109" s="39"/>
      <c r="C109" s="42"/>
      <c r="D109" s="42"/>
    </row>
    <row r="110" spans="2:4" ht="15">
      <c r="B110" s="39"/>
      <c r="C110" s="42"/>
      <c r="D110" s="42"/>
    </row>
    <row r="111" spans="2:4" ht="15">
      <c r="B111" s="39"/>
      <c r="C111" s="42"/>
      <c r="D111" s="42"/>
    </row>
    <row r="112" spans="2:4" ht="15">
      <c r="B112" s="39"/>
      <c r="C112" s="42"/>
      <c r="D112" s="42"/>
    </row>
    <row r="113" spans="2:4" ht="15">
      <c r="B113" s="39"/>
      <c r="C113" s="42"/>
      <c r="D113" s="42"/>
    </row>
    <row r="114" spans="2:4" ht="15">
      <c r="B114" s="39"/>
      <c r="C114" s="42"/>
      <c r="D114" s="42"/>
    </row>
    <row r="115" spans="2:4" ht="15">
      <c r="B115" s="39"/>
      <c r="C115" s="42"/>
      <c r="D115" s="42"/>
    </row>
    <row r="116" spans="2:4" ht="15">
      <c r="B116" s="39"/>
      <c r="C116" s="42"/>
      <c r="D116" s="42"/>
    </row>
    <row r="117" spans="2:4" ht="15">
      <c r="B117" s="39"/>
      <c r="C117" s="42"/>
      <c r="D117" s="42"/>
    </row>
    <row r="118" spans="2:4" ht="15">
      <c r="B118" s="39"/>
      <c r="C118" s="42"/>
      <c r="D118" s="42"/>
    </row>
    <row r="119" spans="2:4" ht="15">
      <c r="B119" s="39"/>
      <c r="C119" s="42"/>
      <c r="D119" s="42"/>
    </row>
    <row r="120" spans="2:4" ht="15">
      <c r="B120" s="39"/>
      <c r="C120" s="42"/>
      <c r="D120" s="42"/>
    </row>
    <row r="121" spans="2:4" ht="15">
      <c r="B121" s="39"/>
      <c r="C121" s="42"/>
      <c r="D121" s="42"/>
    </row>
    <row r="122" spans="2:4" ht="15">
      <c r="B122" s="39"/>
      <c r="C122" s="42"/>
      <c r="D122" s="42"/>
    </row>
    <row r="123" spans="2:4" ht="15">
      <c r="B123" s="39"/>
      <c r="C123" s="42"/>
      <c r="D123" s="42"/>
    </row>
    <row r="124" spans="2:4" ht="15">
      <c r="B124" s="39"/>
      <c r="C124" s="42"/>
      <c r="D124" s="42"/>
    </row>
    <row r="125" spans="2:4" ht="15">
      <c r="B125" s="39"/>
      <c r="C125" s="42"/>
      <c r="D125" s="42"/>
    </row>
    <row r="126" spans="2:4" ht="15">
      <c r="B126" s="39"/>
      <c r="C126" s="42"/>
      <c r="D126" s="42"/>
    </row>
    <row r="127" spans="2:4" ht="15">
      <c r="B127" s="39"/>
      <c r="C127" s="42"/>
      <c r="D127" s="42"/>
    </row>
    <row r="128" spans="2:4" ht="15">
      <c r="B128" s="39"/>
      <c r="C128" s="42"/>
      <c r="D128" s="42"/>
    </row>
    <row r="129" spans="2:4" ht="15">
      <c r="B129" s="39"/>
      <c r="C129" s="42"/>
      <c r="D129" s="42"/>
    </row>
    <row r="130" spans="2:4" ht="15">
      <c r="B130" s="39"/>
      <c r="C130" s="42"/>
      <c r="D130" s="42"/>
    </row>
    <row r="131" spans="2:4" ht="15">
      <c r="B131" s="39"/>
      <c r="C131" s="42"/>
      <c r="D131" s="42"/>
    </row>
    <row r="132" spans="2:4" ht="15">
      <c r="B132" s="39"/>
      <c r="C132" s="42"/>
      <c r="D132" s="42"/>
    </row>
    <row r="133" spans="2:4" ht="15">
      <c r="B133" s="39"/>
      <c r="C133" s="42"/>
      <c r="D133" s="42"/>
    </row>
    <row r="134" spans="2:4" ht="15">
      <c r="B134" s="39"/>
      <c r="C134" s="42"/>
      <c r="D134" s="42"/>
    </row>
    <row r="135" spans="2:4" ht="15">
      <c r="B135" s="39"/>
      <c r="C135" s="42"/>
      <c r="D135" s="42"/>
    </row>
    <row r="136" spans="2:4" ht="15">
      <c r="B136" s="39"/>
      <c r="C136" s="42"/>
      <c r="D136" s="42"/>
    </row>
    <row r="137" spans="2:4" ht="15">
      <c r="B137" s="39"/>
      <c r="C137" s="42"/>
      <c r="D137" s="42"/>
    </row>
    <row r="138" spans="2:4" ht="15">
      <c r="B138" s="39"/>
      <c r="C138" s="42"/>
      <c r="D138" s="42"/>
    </row>
    <row r="139" spans="2:4" ht="15">
      <c r="B139" s="39"/>
      <c r="C139" s="42"/>
      <c r="D139" s="42"/>
    </row>
    <row r="140" spans="2:4" ht="15">
      <c r="B140" s="39"/>
      <c r="C140" s="42"/>
      <c r="D140" s="42"/>
    </row>
    <row r="141" spans="2:4" ht="15">
      <c r="B141" s="39"/>
      <c r="C141" s="42"/>
      <c r="D141" s="42"/>
    </row>
    <row r="142" spans="2:4" ht="15">
      <c r="B142" s="39"/>
      <c r="C142" s="42"/>
      <c r="D142" s="42"/>
    </row>
    <row r="143" spans="2:4" ht="15">
      <c r="B143" s="39"/>
      <c r="C143" s="42"/>
      <c r="D143" s="42"/>
    </row>
    <row r="144" spans="2:4" ht="15">
      <c r="B144" s="39"/>
      <c r="C144" s="42"/>
      <c r="D144" s="42"/>
    </row>
    <row r="145" spans="2:4" ht="15">
      <c r="B145" s="39"/>
      <c r="C145" s="42"/>
      <c r="D145" s="42"/>
    </row>
    <row r="146" spans="2:4" ht="15">
      <c r="B146" s="39"/>
      <c r="C146" s="42"/>
      <c r="D146" s="42"/>
    </row>
    <row r="147" spans="2:4" ht="15">
      <c r="B147" s="39"/>
      <c r="C147" s="42"/>
      <c r="D147" s="42"/>
    </row>
    <row r="148" spans="2:4" ht="15">
      <c r="B148" s="39"/>
      <c r="C148" s="42"/>
      <c r="D148" s="42"/>
    </row>
    <row r="149" spans="2:4" ht="15">
      <c r="B149" s="39"/>
      <c r="C149" s="42"/>
      <c r="D149" s="42"/>
    </row>
    <row r="150" spans="2:4" ht="15">
      <c r="B150" s="39"/>
      <c r="C150" s="42"/>
      <c r="D150" s="42"/>
    </row>
    <row r="151" spans="2:4" ht="15">
      <c r="B151" s="39"/>
      <c r="C151" s="42"/>
      <c r="D151" s="42"/>
    </row>
    <row r="152" spans="2:4" ht="15">
      <c r="B152" s="39"/>
      <c r="C152" s="42"/>
      <c r="D152" s="42"/>
    </row>
    <row r="153" spans="2:4" ht="15">
      <c r="B153" s="39"/>
      <c r="C153" s="42"/>
      <c r="D153" s="42"/>
    </row>
    <row r="154" spans="2:4" ht="15">
      <c r="B154" s="39"/>
      <c r="C154" s="42"/>
      <c r="D154" s="42"/>
    </row>
    <row r="155" spans="2:4" ht="15">
      <c r="B155" s="39"/>
      <c r="C155" s="42"/>
      <c r="D155" s="42"/>
    </row>
    <row r="156" spans="2:4" ht="15">
      <c r="B156" s="39"/>
      <c r="C156" s="42"/>
      <c r="D156" s="42"/>
    </row>
    <row r="157" spans="2:4" ht="15">
      <c r="B157" s="39"/>
      <c r="C157" s="42"/>
      <c r="D157" s="42"/>
    </row>
    <row r="158" spans="2:4" ht="15">
      <c r="B158" s="39"/>
      <c r="C158" s="42"/>
      <c r="D158" s="42"/>
    </row>
    <row r="159" spans="2:4" ht="15">
      <c r="B159" s="39"/>
      <c r="C159" s="42"/>
      <c r="D159" s="42"/>
    </row>
    <row r="160" spans="2:4" ht="15">
      <c r="B160" s="39"/>
      <c r="C160" s="42"/>
      <c r="D160" s="42"/>
    </row>
    <row r="161" spans="2:4" ht="15">
      <c r="B161" s="39"/>
      <c r="C161" s="42"/>
      <c r="D161" s="42"/>
    </row>
    <row r="162" spans="2:4" ht="15">
      <c r="B162" s="39"/>
      <c r="C162" s="42"/>
      <c r="D162" s="42"/>
    </row>
    <row r="163" spans="2:4" ht="15">
      <c r="B163" s="39"/>
      <c r="C163" s="42"/>
      <c r="D163" s="42"/>
    </row>
    <row r="164" spans="2:4" ht="15">
      <c r="B164" s="39"/>
      <c r="C164" s="42"/>
      <c r="D164" s="42"/>
    </row>
    <row r="165" spans="2:4" ht="15">
      <c r="B165" s="39"/>
      <c r="C165" s="42"/>
      <c r="D165" s="42"/>
    </row>
    <row r="166" spans="2:4" ht="15">
      <c r="B166" s="39"/>
      <c r="C166" s="42"/>
      <c r="D166" s="42"/>
    </row>
    <row r="167" spans="2:4" ht="15">
      <c r="B167" s="39"/>
      <c r="C167" s="42"/>
      <c r="D167" s="42"/>
    </row>
    <row r="168" spans="2:4" ht="15">
      <c r="B168" s="39"/>
      <c r="C168" s="42"/>
      <c r="D168" s="42"/>
    </row>
    <row r="169" spans="2:4" ht="15">
      <c r="B169" s="39"/>
      <c r="C169" s="42"/>
      <c r="D169" s="42"/>
    </row>
    <row r="170" spans="2:4" ht="15">
      <c r="B170" s="39"/>
      <c r="C170" s="42"/>
      <c r="D170" s="42"/>
    </row>
    <row r="171" spans="2:4" ht="15">
      <c r="B171" s="39"/>
      <c r="C171" s="42"/>
      <c r="D171" s="42"/>
    </row>
    <row r="172" spans="2:4" ht="15">
      <c r="B172" s="39"/>
      <c r="C172" s="42"/>
      <c r="D172" s="42"/>
    </row>
    <row r="173" spans="2:4" ht="15">
      <c r="B173" s="39"/>
      <c r="C173" s="42"/>
      <c r="D173" s="42"/>
    </row>
    <row r="174" spans="2:4" ht="15">
      <c r="B174" s="39"/>
      <c r="C174" s="42"/>
      <c r="D174" s="42"/>
    </row>
    <row r="175" spans="2:4" ht="15">
      <c r="B175" s="39"/>
      <c r="C175" s="42"/>
      <c r="D175" s="42"/>
    </row>
    <row r="176" spans="2:4" ht="15">
      <c r="B176" s="39"/>
      <c r="C176" s="42"/>
      <c r="D176" s="42"/>
    </row>
    <row r="177" spans="2:4" ht="15">
      <c r="B177" s="39"/>
      <c r="C177" s="42"/>
      <c r="D177" s="42"/>
    </row>
    <row r="178" spans="2:4" ht="15">
      <c r="B178" s="39"/>
      <c r="C178" s="42"/>
      <c r="D178" s="42"/>
    </row>
    <row r="179" spans="2:4" ht="15">
      <c r="B179" s="39"/>
      <c r="C179" s="42"/>
      <c r="D179" s="42"/>
    </row>
    <row r="180" spans="2:4" ht="15">
      <c r="B180" s="39"/>
      <c r="C180" s="42"/>
      <c r="D180" s="42"/>
    </row>
    <row r="181" spans="2:4" ht="15">
      <c r="B181" s="39"/>
      <c r="C181" s="42"/>
      <c r="D181" s="42"/>
    </row>
    <row r="182" spans="2:4" ht="15">
      <c r="B182" s="39"/>
      <c r="C182" s="42"/>
      <c r="D182" s="42"/>
    </row>
    <row r="183" spans="2:4" ht="15">
      <c r="B183" s="39"/>
      <c r="C183" s="42"/>
      <c r="D183" s="42"/>
    </row>
    <row r="184" spans="2:4" ht="15">
      <c r="B184" s="39"/>
      <c r="C184" s="42"/>
      <c r="D184" s="42"/>
    </row>
    <row r="185" spans="2:4" ht="15">
      <c r="B185" s="39"/>
      <c r="C185" s="42"/>
      <c r="D185" s="42"/>
    </row>
    <row r="186" spans="2:4" ht="15">
      <c r="B186" s="39"/>
      <c r="C186" s="42"/>
      <c r="D186" s="42"/>
    </row>
    <row r="187" spans="2:4" ht="15">
      <c r="B187" s="39"/>
      <c r="C187" s="42"/>
      <c r="D187" s="42"/>
    </row>
    <row r="188" spans="2:4" ht="15">
      <c r="B188" s="39"/>
      <c r="C188" s="42"/>
      <c r="D188" s="42"/>
    </row>
    <row r="189" spans="2:4" ht="15">
      <c r="B189" s="39"/>
      <c r="C189" s="42"/>
      <c r="D189" s="42"/>
    </row>
    <row r="190" spans="2:4" ht="15">
      <c r="B190" s="39"/>
      <c r="C190" s="42"/>
      <c r="D190" s="42"/>
    </row>
    <row r="191" spans="2:4" ht="15">
      <c r="B191" s="39"/>
      <c r="C191" s="42"/>
      <c r="D191" s="42"/>
    </row>
    <row r="192" spans="2:4" ht="15">
      <c r="B192" s="39"/>
      <c r="C192" s="42"/>
      <c r="D192" s="42"/>
    </row>
    <row r="193" spans="2:4" ht="15">
      <c r="B193" s="39"/>
      <c r="C193" s="42"/>
      <c r="D193" s="42"/>
    </row>
    <row r="194" spans="2:4" ht="15">
      <c r="B194" s="39"/>
      <c r="C194" s="42"/>
      <c r="D194" s="42"/>
    </row>
    <row r="195" spans="2:4" ht="15">
      <c r="B195" s="39"/>
      <c r="C195" s="42"/>
      <c r="D195" s="42"/>
    </row>
    <row r="196" spans="2:4" ht="15">
      <c r="B196" s="39"/>
      <c r="C196" s="42"/>
      <c r="D196" s="42"/>
    </row>
    <row r="197" spans="2:4" ht="15">
      <c r="B197" s="39"/>
      <c r="C197" s="42"/>
      <c r="D197" s="42"/>
    </row>
    <row r="198" spans="2:4" ht="15">
      <c r="B198" s="39"/>
      <c r="C198" s="42"/>
      <c r="D198" s="42"/>
    </row>
    <row r="199" spans="2:4" ht="15">
      <c r="B199" s="39"/>
      <c r="C199" s="42"/>
      <c r="D199" s="42"/>
    </row>
    <row r="200" spans="2:4" ht="15">
      <c r="B200" s="39"/>
      <c r="C200" s="42"/>
      <c r="D200" s="42"/>
    </row>
    <row r="201" spans="2:4" ht="15">
      <c r="B201" s="39"/>
      <c r="C201" s="42"/>
      <c r="D201" s="42"/>
    </row>
    <row r="202" spans="2:4" ht="15">
      <c r="B202" s="39"/>
      <c r="C202" s="42"/>
      <c r="D202" s="42"/>
    </row>
    <row r="203" spans="2:4" ht="15">
      <c r="B203" s="39"/>
      <c r="C203" s="42"/>
      <c r="D203" s="42"/>
    </row>
    <row r="204" spans="2:4" ht="15">
      <c r="B204" s="39"/>
      <c r="C204" s="42"/>
      <c r="D204" s="42"/>
    </row>
    <row r="205" spans="2:4" ht="15">
      <c r="B205" s="39"/>
      <c r="C205" s="42"/>
      <c r="D205" s="42"/>
    </row>
    <row r="206" spans="2:4" ht="15">
      <c r="B206" s="39"/>
      <c r="C206" s="42"/>
      <c r="D206" s="42"/>
    </row>
    <row r="207" spans="2:4" ht="15">
      <c r="B207" s="39"/>
      <c r="C207" s="42"/>
      <c r="D207" s="42"/>
    </row>
    <row r="208" spans="2:4" ht="15">
      <c r="B208" s="39"/>
      <c r="C208" s="42"/>
      <c r="D208" s="42"/>
    </row>
    <row r="209" spans="2:4" ht="15">
      <c r="B209" s="39"/>
      <c r="C209" s="42"/>
      <c r="D209" s="42"/>
    </row>
    <row r="210" spans="2:4" ht="15">
      <c r="B210" s="39"/>
      <c r="C210" s="42"/>
      <c r="D210" s="42"/>
    </row>
    <row r="211" spans="2:4" ht="15">
      <c r="B211" s="39"/>
      <c r="C211" s="42"/>
      <c r="D211" s="42"/>
    </row>
    <row r="212" spans="2:4" ht="15">
      <c r="B212" s="39"/>
      <c r="C212" s="42"/>
      <c r="D212" s="42"/>
    </row>
    <row r="213" spans="2:4" ht="15">
      <c r="B213" s="39"/>
      <c r="C213" s="42"/>
      <c r="D213" s="42"/>
    </row>
    <row r="214" spans="2:4" ht="15">
      <c r="B214" s="39"/>
      <c r="C214" s="42"/>
      <c r="D214" s="42"/>
    </row>
    <row r="215" spans="2:4" ht="15">
      <c r="B215" s="39"/>
      <c r="C215" s="42"/>
      <c r="D215" s="42"/>
    </row>
    <row r="216" spans="2:4" ht="15">
      <c r="B216" s="39"/>
      <c r="C216" s="42"/>
      <c r="D216" s="42"/>
    </row>
    <row r="217" spans="2:4" ht="15">
      <c r="B217" s="39"/>
      <c r="C217" s="42"/>
      <c r="D217" s="42"/>
    </row>
    <row r="218" spans="2:4" ht="15">
      <c r="B218" s="39"/>
      <c r="C218" s="42"/>
      <c r="D218" s="42"/>
    </row>
    <row r="219" spans="2:4" ht="15">
      <c r="B219" s="39"/>
      <c r="C219" s="42"/>
      <c r="D219" s="42"/>
    </row>
    <row r="220" spans="2:4" ht="15">
      <c r="B220" s="39"/>
      <c r="C220" s="42"/>
      <c r="D220" s="42"/>
    </row>
    <row r="221" spans="2:4" ht="15">
      <c r="B221" s="39"/>
      <c r="C221" s="42"/>
      <c r="D221" s="42"/>
    </row>
    <row r="222" spans="2:4" ht="15">
      <c r="B222" s="39"/>
      <c r="C222" s="42"/>
      <c r="D222" s="42"/>
    </row>
    <row r="223" spans="2:4" ht="15">
      <c r="B223" s="39"/>
      <c r="C223" s="42"/>
      <c r="D223" s="42"/>
    </row>
    <row r="224" spans="2:4" ht="15">
      <c r="B224" s="39"/>
      <c r="C224" s="42"/>
      <c r="D224" s="42"/>
    </row>
    <row r="225" spans="2:4" ht="15">
      <c r="B225" s="39"/>
      <c r="C225" s="42"/>
      <c r="D225" s="42"/>
    </row>
    <row r="226" spans="2:4" ht="15">
      <c r="B226" s="39"/>
      <c r="C226" s="42"/>
      <c r="D226" s="42"/>
    </row>
    <row r="227" spans="2:4" ht="15">
      <c r="B227" s="39"/>
      <c r="C227" s="42"/>
      <c r="D227" s="42"/>
    </row>
    <row r="228" spans="2:4" ht="15">
      <c r="B228" s="39"/>
      <c r="C228" s="42"/>
      <c r="D228" s="42"/>
    </row>
    <row r="229" spans="2:4" ht="15">
      <c r="B229" s="39"/>
      <c r="C229" s="42"/>
      <c r="D229" s="42"/>
    </row>
    <row r="230" spans="2:4" ht="15">
      <c r="B230" s="39"/>
      <c r="C230" s="42"/>
      <c r="D230" s="42"/>
    </row>
    <row r="231" spans="2:4" ht="15">
      <c r="B231" s="39"/>
      <c r="C231" s="42"/>
      <c r="D231" s="42"/>
    </row>
    <row r="232" spans="2:4" ht="15">
      <c r="B232" s="39"/>
      <c r="C232" s="42"/>
      <c r="D232" s="42"/>
    </row>
    <row r="233" spans="2:4" ht="15">
      <c r="B233" s="39"/>
      <c r="C233" s="42"/>
      <c r="D233" s="42"/>
    </row>
    <row r="234" spans="2:4" ht="15">
      <c r="B234" s="39"/>
      <c r="C234" s="42"/>
      <c r="D234" s="42"/>
    </row>
    <row r="235" spans="2:4" ht="15">
      <c r="B235" s="39"/>
      <c r="C235" s="42"/>
      <c r="D235" s="42"/>
    </row>
    <row r="236" spans="2:4" ht="15">
      <c r="B236" s="39"/>
      <c r="C236" s="42"/>
      <c r="D236" s="42"/>
    </row>
    <row r="237" spans="2:4" ht="15">
      <c r="B237" s="39"/>
      <c r="C237" s="42"/>
      <c r="D237" s="42"/>
    </row>
    <row r="238" spans="2:4" ht="15">
      <c r="B238" s="39"/>
      <c r="C238" s="42"/>
      <c r="D238" s="42"/>
    </row>
    <row r="239" spans="2:4" ht="15">
      <c r="B239" s="39"/>
      <c r="C239" s="42"/>
      <c r="D239" s="42"/>
    </row>
    <row r="240" spans="2:4" ht="15">
      <c r="B240" s="39"/>
      <c r="C240" s="42"/>
      <c r="D240" s="42"/>
    </row>
    <row r="241" spans="2:4" ht="15">
      <c r="B241" s="39"/>
      <c r="C241" s="42"/>
      <c r="D241" s="42"/>
    </row>
    <row r="242" spans="2:4" ht="15">
      <c r="B242" s="39"/>
      <c r="C242" s="42"/>
      <c r="D242" s="42"/>
    </row>
    <row r="243" spans="2:4" ht="15">
      <c r="B243" s="39"/>
      <c r="C243" s="42"/>
      <c r="D243" s="42"/>
    </row>
    <row r="244" spans="2:4" ht="15">
      <c r="B244" s="39"/>
      <c r="C244" s="42"/>
      <c r="D244" s="42"/>
    </row>
    <row r="245" spans="2:4" ht="15">
      <c r="B245" s="39"/>
      <c r="C245" s="42"/>
      <c r="D245" s="42"/>
    </row>
    <row r="246" spans="2:4" ht="15">
      <c r="B246" s="39"/>
      <c r="C246" s="42"/>
      <c r="D246" s="42"/>
    </row>
    <row r="247" spans="2:4" ht="15">
      <c r="B247" s="39"/>
      <c r="C247" s="42"/>
      <c r="D247" s="42"/>
    </row>
    <row r="248" spans="2:4" ht="15">
      <c r="B248" s="39"/>
      <c r="C248" s="42"/>
      <c r="D248" s="42"/>
    </row>
    <row r="249" spans="2:4" ht="15">
      <c r="B249" s="39"/>
      <c r="C249" s="42"/>
      <c r="D249" s="42"/>
    </row>
    <row r="250" spans="2:4" ht="15">
      <c r="B250" s="39"/>
      <c r="C250" s="42"/>
      <c r="D250" s="42"/>
    </row>
    <row r="251" spans="2:4" ht="15">
      <c r="B251" s="39"/>
      <c r="C251" s="42"/>
      <c r="D251" s="42"/>
    </row>
    <row r="252" spans="2:4" ht="15">
      <c r="B252" s="39"/>
      <c r="C252" s="42"/>
      <c r="D252" s="42"/>
    </row>
    <row r="253" spans="2:4" ht="15">
      <c r="B253" s="39"/>
      <c r="C253" s="42"/>
      <c r="D253" s="42"/>
    </row>
    <row r="254" spans="2:4" ht="15">
      <c r="B254" s="39"/>
      <c r="C254" s="42"/>
      <c r="D254" s="42"/>
    </row>
    <row r="255" spans="2:4" ht="15">
      <c r="B255" s="39"/>
      <c r="C255" s="42"/>
      <c r="D255" s="42"/>
    </row>
    <row r="256" spans="2:4" ht="15">
      <c r="B256" s="39"/>
      <c r="C256" s="42"/>
      <c r="D256" s="42"/>
    </row>
    <row r="257" spans="2:4" ht="15">
      <c r="B257" s="39"/>
      <c r="C257" s="42"/>
      <c r="D257" s="42"/>
    </row>
    <row r="258" spans="2:4" ht="15">
      <c r="B258" s="39"/>
      <c r="C258" s="42"/>
      <c r="D258" s="42"/>
    </row>
    <row r="259" spans="2:4" ht="15">
      <c r="B259" s="39"/>
      <c r="C259" s="42"/>
      <c r="D259" s="42"/>
    </row>
    <row r="260" spans="2:4" ht="15">
      <c r="B260" s="39"/>
      <c r="C260" s="42"/>
      <c r="D260" s="42"/>
    </row>
    <row r="261" spans="2:4" ht="15">
      <c r="B261" s="39"/>
      <c r="C261" s="42"/>
      <c r="D261" s="42"/>
    </row>
    <row r="262" spans="2:4" ht="15">
      <c r="B262" s="39"/>
      <c r="C262" s="42"/>
      <c r="D262" s="42"/>
    </row>
    <row r="263" spans="2:4" ht="15">
      <c r="B263" s="39"/>
      <c r="C263" s="42"/>
      <c r="D263" s="42"/>
    </row>
    <row r="264" spans="2:4" ht="15">
      <c r="B264" s="39"/>
      <c r="C264" s="42"/>
      <c r="D264" s="42"/>
    </row>
    <row r="265" spans="2:4" ht="15">
      <c r="B265" s="39"/>
      <c r="C265" s="42"/>
      <c r="D265" s="42"/>
    </row>
    <row r="266" spans="2:4" ht="15">
      <c r="B266" s="39"/>
      <c r="C266" s="42"/>
      <c r="D266" s="42"/>
    </row>
    <row r="267" spans="2:4" ht="15">
      <c r="B267" s="39"/>
      <c r="C267" s="42"/>
      <c r="D267" s="42"/>
    </row>
    <row r="268" spans="3:4" ht="15">
      <c r="C268" s="43"/>
      <c r="D268" s="43"/>
    </row>
    <row r="269" spans="3:4" ht="15">
      <c r="C269" s="43"/>
      <c r="D269" s="43"/>
    </row>
    <row r="270" spans="3:4" ht="15">
      <c r="C270" s="43"/>
      <c r="D270" s="43"/>
    </row>
    <row r="271" spans="3:4" ht="15">
      <c r="C271" s="43"/>
      <c r="D271" s="43"/>
    </row>
    <row r="272" spans="3:4" ht="15">
      <c r="C272" s="43"/>
      <c r="D272" s="43"/>
    </row>
    <row r="273" spans="3:4" ht="15">
      <c r="C273" s="43"/>
      <c r="D273" s="43"/>
    </row>
    <row r="274" spans="3:4" ht="15">
      <c r="C274" s="43"/>
      <c r="D274" s="43"/>
    </row>
    <row r="275" spans="3:4" ht="15">
      <c r="C275" s="43"/>
      <c r="D275" s="43"/>
    </row>
    <row r="276" spans="3:4" ht="15">
      <c r="C276" s="43"/>
      <c r="D276" s="43"/>
    </row>
    <row r="277" spans="3:4" ht="15">
      <c r="C277" s="43"/>
      <c r="D277" s="43"/>
    </row>
    <row r="278" spans="3:4" ht="15">
      <c r="C278" s="43"/>
      <c r="D278" s="43"/>
    </row>
    <row r="279" spans="3:4" ht="15">
      <c r="C279" s="43"/>
      <c r="D279" s="43"/>
    </row>
    <row r="280" spans="3:4" ht="15">
      <c r="C280" s="43"/>
      <c r="D280" s="43"/>
    </row>
    <row r="281" spans="3:4" ht="15">
      <c r="C281" s="43"/>
      <c r="D281" s="43"/>
    </row>
    <row r="282" spans="3:4" ht="15">
      <c r="C282" s="43"/>
      <c r="D282" s="43"/>
    </row>
    <row r="283" spans="3:4" ht="15">
      <c r="C283" s="43"/>
      <c r="D283" s="43"/>
    </row>
    <row r="284" spans="3:4" ht="15">
      <c r="C284" s="43"/>
      <c r="D284" s="43"/>
    </row>
    <row r="285" spans="3:4" ht="15">
      <c r="C285" s="43"/>
      <c r="D285" s="43"/>
    </row>
    <row r="286" spans="3:4" ht="15">
      <c r="C286" s="43"/>
      <c r="D286" s="43"/>
    </row>
    <row r="287" spans="3:4" ht="15">
      <c r="C287" s="43"/>
      <c r="D287" s="43"/>
    </row>
    <row r="288" spans="3:4" ht="15">
      <c r="C288" s="43"/>
      <c r="D288" s="43"/>
    </row>
    <row r="289" spans="3:4" ht="15">
      <c r="C289" s="43"/>
      <c r="D289" s="43"/>
    </row>
    <row r="290" spans="3:4" ht="15">
      <c r="C290" s="43"/>
      <c r="D290" s="43"/>
    </row>
    <row r="291" spans="3:4" ht="15">
      <c r="C291" s="43"/>
      <c r="D291" s="43"/>
    </row>
    <row r="292" spans="3:4" ht="15">
      <c r="C292" s="43"/>
      <c r="D292" s="43"/>
    </row>
    <row r="293" spans="3:4" ht="15">
      <c r="C293" s="43"/>
      <c r="D293" s="43"/>
    </row>
    <row r="294" spans="3:4" ht="15">
      <c r="C294" s="43"/>
      <c r="D294" s="43"/>
    </row>
    <row r="295" spans="3:4" ht="15">
      <c r="C295" s="43"/>
      <c r="D295" s="43"/>
    </row>
    <row r="296" spans="3:4" ht="15">
      <c r="C296" s="43"/>
      <c r="D296" s="43"/>
    </row>
    <row r="297" spans="3:4" ht="15">
      <c r="C297" s="43"/>
      <c r="D297" s="43"/>
    </row>
    <row r="298" spans="3:4" ht="15">
      <c r="C298" s="43"/>
      <c r="D298" s="43"/>
    </row>
    <row r="299" spans="3:4" ht="15">
      <c r="C299" s="43"/>
      <c r="D299" s="43"/>
    </row>
    <row r="300" spans="3:4" ht="15">
      <c r="C300" s="43"/>
      <c r="D300" s="43"/>
    </row>
    <row r="301" spans="3:4" ht="15">
      <c r="C301" s="43"/>
      <c r="D301" s="43"/>
    </row>
    <row r="302" spans="3:4" ht="15">
      <c r="C302" s="43"/>
      <c r="D302" s="43"/>
    </row>
    <row r="303" spans="3:4" ht="15">
      <c r="C303" s="43"/>
      <c r="D303" s="43"/>
    </row>
    <row r="304" spans="3:4" ht="15">
      <c r="C304" s="43"/>
      <c r="D304" s="43"/>
    </row>
    <row r="305" spans="3:4" ht="15">
      <c r="C305" s="43"/>
      <c r="D305" s="43"/>
    </row>
    <row r="306" spans="3:4" ht="15">
      <c r="C306" s="43"/>
      <c r="D306" s="43"/>
    </row>
    <row r="307" spans="3:4" ht="15">
      <c r="C307" s="43"/>
      <c r="D307" s="43"/>
    </row>
    <row r="308" spans="3:4" ht="15">
      <c r="C308" s="43"/>
      <c r="D308" s="43"/>
    </row>
    <row r="309" spans="3:4" ht="15">
      <c r="C309" s="43"/>
      <c r="D309" s="43"/>
    </row>
    <row r="310" spans="3:4" ht="15">
      <c r="C310" s="43"/>
      <c r="D310" s="43"/>
    </row>
    <row r="311" spans="3:4" ht="15">
      <c r="C311" s="43"/>
      <c r="D311" s="43"/>
    </row>
    <row r="312" spans="3:4" ht="15">
      <c r="C312" s="43"/>
      <c r="D312" s="43"/>
    </row>
    <row r="313" spans="3:4" ht="15">
      <c r="C313" s="43"/>
      <c r="D313" s="43"/>
    </row>
    <row r="314" spans="3:4" ht="15">
      <c r="C314" s="43"/>
      <c r="D314" s="43"/>
    </row>
    <row r="315" spans="3:4" ht="15">
      <c r="C315" s="43"/>
      <c r="D315" s="43"/>
    </row>
    <row r="316" spans="3:4" ht="15">
      <c r="C316" s="43"/>
      <c r="D316" s="43"/>
    </row>
    <row r="317" spans="3:4" ht="15">
      <c r="C317" s="43"/>
      <c r="D317" s="43"/>
    </row>
    <row r="318" spans="3:4" ht="15">
      <c r="C318" s="43"/>
      <c r="D318" s="43"/>
    </row>
    <row r="319" spans="3:4" ht="15">
      <c r="C319" s="43"/>
      <c r="D319" s="43"/>
    </row>
    <row r="320" spans="3:4" ht="15">
      <c r="C320" s="43"/>
      <c r="D320" s="43"/>
    </row>
    <row r="321" spans="3:4" ht="15">
      <c r="C321" s="43"/>
      <c r="D321" s="43"/>
    </row>
    <row r="322" spans="3:4" ht="15">
      <c r="C322" s="43"/>
      <c r="D322" s="43"/>
    </row>
    <row r="323" spans="3:4" ht="15">
      <c r="C323" s="43"/>
      <c r="D323" s="43"/>
    </row>
    <row r="324" spans="3:4" ht="15">
      <c r="C324" s="43"/>
      <c r="D324" s="43"/>
    </row>
    <row r="325" spans="3:4" ht="15">
      <c r="C325" s="43"/>
      <c r="D325" s="43"/>
    </row>
    <row r="326" spans="3:4" ht="15">
      <c r="C326" s="43"/>
      <c r="D326" s="43"/>
    </row>
    <row r="327" spans="3:4" ht="15">
      <c r="C327" s="43"/>
      <c r="D327" s="43"/>
    </row>
    <row r="328" spans="3:4" ht="15">
      <c r="C328" s="43"/>
      <c r="D328" s="43"/>
    </row>
    <row r="329" spans="3:4" ht="15">
      <c r="C329" s="43"/>
      <c r="D329" s="43"/>
    </row>
    <row r="330" spans="3:4" ht="15">
      <c r="C330" s="43"/>
      <c r="D330" s="43"/>
    </row>
    <row r="331" spans="3:4" ht="15">
      <c r="C331" s="43"/>
      <c r="D331" s="43"/>
    </row>
    <row r="332" spans="3:4" ht="15">
      <c r="C332" s="43"/>
      <c r="D332" s="43"/>
    </row>
    <row r="333" spans="3:4" ht="15">
      <c r="C333" s="43"/>
      <c r="D333" s="43"/>
    </row>
    <row r="334" spans="3:4" ht="15">
      <c r="C334" s="43"/>
      <c r="D334" s="43"/>
    </row>
    <row r="335" spans="3:4" ht="15">
      <c r="C335" s="43"/>
      <c r="D335" s="43"/>
    </row>
    <row r="336" spans="3:4" ht="15">
      <c r="C336" s="43"/>
      <c r="D336" s="43"/>
    </row>
    <row r="337" spans="3:4" ht="15">
      <c r="C337" s="43"/>
      <c r="D337" s="43"/>
    </row>
    <row r="338" spans="3:4" ht="15">
      <c r="C338" s="43"/>
      <c r="D338" s="43"/>
    </row>
    <row r="339" spans="3:4" ht="15">
      <c r="C339" s="43"/>
      <c r="D339" s="43"/>
    </row>
    <row r="340" spans="3:4" ht="15">
      <c r="C340" s="43"/>
      <c r="D340" s="43"/>
    </row>
    <row r="341" spans="3:4" ht="15">
      <c r="C341" s="43"/>
      <c r="D341" s="43"/>
    </row>
    <row r="342" spans="3:4" ht="15">
      <c r="C342" s="43"/>
      <c r="D342" s="43"/>
    </row>
    <row r="343" spans="3:4" ht="15">
      <c r="C343" s="43"/>
      <c r="D343" s="43"/>
    </row>
    <row r="344" spans="3:4" ht="15">
      <c r="C344" s="43"/>
      <c r="D344" s="43"/>
    </row>
    <row r="345" spans="3:4" ht="15">
      <c r="C345" s="43"/>
      <c r="D345" s="43"/>
    </row>
    <row r="346" spans="3:4" ht="15">
      <c r="C346" s="43"/>
      <c r="D346" s="43"/>
    </row>
    <row r="347" spans="3:4" ht="15">
      <c r="C347" s="43"/>
      <c r="D347" s="43"/>
    </row>
    <row r="348" spans="3:4" ht="15">
      <c r="C348" s="43"/>
      <c r="D348" s="43"/>
    </row>
    <row r="349" spans="3:4" ht="15">
      <c r="C349" s="43"/>
      <c r="D349" s="43"/>
    </row>
    <row r="350" spans="3:4" ht="15">
      <c r="C350" s="43"/>
      <c r="D350" s="43"/>
    </row>
    <row r="351" spans="3:4" ht="15">
      <c r="C351" s="43"/>
      <c r="D351" s="43"/>
    </row>
    <row r="352" spans="3:4" ht="15">
      <c r="C352" s="43"/>
      <c r="D352" s="43"/>
    </row>
    <row r="353" spans="3:4" ht="15">
      <c r="C353" s="43"/>
      <c r="D353" s="43"/>
    </row>
    <row r="354" spans="3:4" ht="15">
      <c r="C354" s="43"/>
      <c r="D354" s="43"/>
    </row>
    <row r="355" spans="3:4" ht="15">
      <c r="C355" s="43"/>
      <c r="D355" s="43"/>
    </row>
    <row r="356" spans="3:4" ht="15">
      <c r="C356" s="43"/>
      <c r="D356" s="43"/>
    </row>
    <row r="357" spans="3:4" ht="15">
      <c r="C357" s="43"/>
      <c r="D357" s="43"/>
    </row>
    <row r="358" spans="3:4" ht="15">
      <c r="C358" s="43"/>
      <c r="D358" s="43"/>
    </row>
    <row r="359" spans="3:4" ht="15">
      <c r="C359" s="43"/>
      <c r="D359" s="43"/>
    </row>
    <row r="360" spans="3:4" ht="15">
      <c r="C360" s="43"/>
      <c r="D360" s="43"/>
    </row>
    <row r="361" spans="3:4" ht="15">
      <c r="C361" s="43"/>
      <c r="D361" s="43"/>
    </row>
    <row r="362" spans="3:4" ht="15">
      <c r="C362" s="43"/>
      <c r="D362" s="43"/>
    </row>
    <row r="363" spans="3:4" ht="15">
      <c r="C363" s="43"/>
      <c r="D363" s="43"/>
    </row>
    <row r="364" spans="3:4" ht="15">
      <c r="C364" s="43"/>
      <c r="D364" s="43"/>
    </row>
    <row r="365" spans="3:4" ht="15">
      <c r="C365" s="43"/>
      <c r="D365" s="43"/>
    </row>
    <row r="366" spans="3:4" ht="15">
      <c r="C366" s="43"/>
      <c r="D366" s="43"/>
    </row>
    <row r="367" spans="3:4" ht="15">
      <c r="C367" s="43"/>
      <c r="D367" s="43"/>
    </row>
    <row r="368" spans="3:4" ht="15">
      <c r="C368" s="43"/>
      <c r="D368" s="43"/>
    </row>
    <row r="369" spans="3:4" ht="15">
      <c r="C369" s="43"/>
      <c r="D369" s="43"/>
    </row>
    <row r="370" spans="3:4" ht="15">
      <c r="C370" s="43"/>
      <c r="D370" s="43"/>
    </row>
    <row r="371" spans="3:4" ht="15">
      <c r="C371" s="43"/>
      <c r="D371" s="43"/>
    </row>
    <row r="372" spans="3:4" ht="15">
      <c r="C372" s="43"/>
      <c r="D372" s="43"/>
    </row>
  </sheetData>
  <sheetProtection/>
  <printOptions/>
  <pageMargins left="0.75" right="0.75" top="0.29" bottom="0.34" header="0.16" footer="0.16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view="pageBreakPreview" zoomScaleSheetLayoutView="100" zoomScalePageLayoutView="0" workbookViewId="0" topLeftCell="D11">
      <selection activeCell="L24" sqref="L24"/>
    </sheetView>
  </sheetViews>
  <sheetFormatPr defaultColWidth="8.88671875" defaultRowHeight="15"/>
  <cols>
    <col min="1" max="1" width="2.4453125" style="0" customWidth="1"/>
    <col min="2" max="2" width="43.21484375" style="0" customWidth="1"/>
    <col min="3" max="13" width="12.77734375" style="0" customWidth="1"/>
    <col min="14" max="14" width="1.5625" style="0" customWidth="1"/>
  </cols>
  <sheetData>
    <row r="1" spans="2:12" ht="1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3" ht="15.75" thickBot="1">
      <c r="B2" s="48" t="s">
        <v>37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176"/>
    </row>
    <row r="3" spans="2:13" ht="15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177"/>
    </row>
    <row r="4" spans="2:13" ht="15">
      <c r="B4" s="52" t="s">
        <v>0</v>
      </c>
      <c r="C4" s="49"/>
      <c r="D4" s="49"/>
      <c r="E4" s="49"/>
      <c r="F4" s="49"/>
      <c r="G4" s="49"/>
      <c r="H4" s="49"/>
      <c r="I4" s="49"/>
      <c r="J4" s="49"/>
      <c r="K4" s="49"/>
      <c r="L4" s="175"/>
      <c r="M4" s="178"/>
    </row>
    <row r="5" spans="2:13" ht="15.75" thickBot="1">
      <c r="B5" s="52" t="s">
        <v>1</v>
      </c>
      <c r="C5" s="49"/>
      <c r="D5" s="49"/>
      <c r="E5" s="49"/>
      <c r="F5" s="49"/>
      <c r="G5" s="49"/>
      <c r="H5" s="49"/>
      <c r="I5" s="49"/>
      <c r="J5" s="49"/>
      <c r="K5" s="49"/>
      <c r="L5" s="175"/>
      <c r="M5" s="179"/>
    </row>
    <row r="6" spans="2:13" ht="15"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178"/>
    </row>
    <row r="7" spans="2:13" ht="15">
      <c r="B7" s="52" t="s">
        <v>38</v>
      </c>
      <c r="C7" s="49"/>
      <c r="D7" s="49"/>
      <c r="E7" s="49"/>
      <c r="F7" s="49"/>
      <c r="G7" s="49"/>
      <c r="H7" s="49"/>
      <c r="I7" s="49"/>
      <c r="J7" s="49"/>
      <c r="K7" s="49"/>
      <c r="L7" s="175"/>
      <c r="M7" s="178"/>
    </row>
    <row r="8" spans="2:13" ht="15">
      <c r="B8" s="52" t="s">
        <v>106</v>
      </c>
      <c r="C8" s="49"/>
      <c r="D8" s="49"/>
      <c r="E8" s="49"/>
      <c r="F8" s="49"/>
      <c r="G8" s="49"/>
      <c r="H8" s="49"/>
      <c r="I8" s="49"/>
      <c r="J8" s="49"/>
      <c r="K8" s="49"/>
      <c r="L8" s="175"/>
      <c r="M8" s="178"/>
    </row>
    <row r="9" spans="2:13" ht="15">
      <c r="B9" s="158" t="s">
        <v>109</v>
      </c>
      <c r="C9" s="49"/>
      <c r="D9" s="49"/>
      <c r="E9" s="49"/>
      <c r="F9" s="49"/>
      <c r="G9" s="49"/>
      <c r="H9" s="49"/>
      <c r="I9" s="49"/>
      <c r="J9" s="49"/>
      <c r="K9" s="49"/>
      <c r="L9" s="175"/>
      <c r="M9" s="178"/>
    </row>
    <row r="10" spans="2:13" ht="15">
      <c r="B10" s="52" t="s">
        <v>39</v>
      </c>
      <c r="C10" s="49"/>
      <c r="D10" s="49"/>
      <c r="E10" s="49"/>
      <c r="F10" s="49"/>
      <c r="G10" s="49"/>
      <c r="H10" s="49"/>
      <c r="I10" s="49"/>
      <c r="J10" s="49"/>
      <c r="K10" s="49"/>
      <c r="L10" s="175"/>
      <c r="M10" s="178"/>
    </row>
    <row r="11" spans="2:13" ht="15">
      <c r="B11" s="52"/>
      <c r="C11" s="49"/>
      <c r="D11" s="49"/>
      <c r="E11" s="49"/>
      <c r="F11" s="49"/>
      <c r="G11" s="49"/>
      <c r="H11" s="49"/>
      <c r="I11" s="49"/>
      <c r="J11" s="49"/>
      <c r="K11" s="49"/>
      <c r="L11" s="175"/>
      <c r="M11" s="178"/>
    </row>
    <row r="12" spans="2:13" ht="15" customHeight="1" thickBot="1">
      <c r="B12" s="52"/>
      <c r="C12" s="278" t="s">
        <v>119</v>
      </c>
      <c r="D12" s="278"/>
      <c r="E12" s="278"/>
      <c r="F12" s="278"/>
      <c r="G12" s="278"/>
      <c r="H12" s="278"/>
      <c r="I12" s="278"/>
      <c r="J12" s="278"/>
      <c r="K12" s="278"/>
      <c r="L12" s="98" t="s">
        <v>75</v>
      </c>
      <c r="M12" s="180"/>
    </row>
    <row r="13" spans="2:13" ht="15.75" thickBot="1">
      <c r="B13" s="52"/>
      <c r="C13" s="49"/>
      <c r="D13" s="252" t="s">
        <v>72</v>
      </c>
      <c r="E13" s="279" t="s">
        <v>73</v>
      </c>
      <c r="F13" s="280"/>
      <c r="G13" s="280"/>
      <c r="H13" s="280"/>
      <c r="I13" s="280"/>
      <c r="J13" s="281"/>
      <c r="L13" s="98" t="s">
        <v>137</v>
      </c>
      <c r="M13" s="181" t="s">
        <v>44</v>
      </c>
    </row>
    <row r="14" spans="2:13" ht="15.75" thickBot="1">
      <c r="B14" s="52"/>
      <c r="C14" s="49"/>
      <c r="D14" s="49"/>
      <c r="E14" s="49"/>
      <c r="F14" s="49"/>
      <c r="G14" s="49"/>
      <c r="H14" s="253"/>
      <c r="I14" s="175"/>
      <c r="J14" s="49"/>
      <c r="K14" s="49"/>
      <c r="L14" s="175"/>
      <c r="M14" s="182"/>
    </row>
    <row r="15" spans="2:13" ht="15">
      <c r="B15" s="238"/>
      <c r="C15" s="266"/>
      <c r="D15" s="255"/>
      <c r="E15" s="248"/>
      <c r="F15" s="255"/>
      <c r="G15" s="255" t="s">
        <v>91</v>
      </c>
      <c r="H15" s="255"/>
      <c r="I15" s="255"/>
      <c r="J15" s="269"/>
      <c r="K15" s="255"/>
      <c r="L15" s="248"/>
      <c r="M15" s="274"/>
    </row>
    <row r="16" spans="2:13" ht="15">
      <c r="B16" s="239"/>
      <c r="C16" s="267" t="s">
        <v>40</v>
      </c>
      <c r="D16" s="256" t="s">
        <v>41</v>
      </c>
      <c r="E16" s="249" t="s">
        <v>40</v>
      </c>
      <c r="F16" s="256" t="s">
        <v>42</v>
      </c>
      <c r="G16" s="256" t="s">
        <v>92</v>
      </c>
      <c r="H16" s="272" t="s">
        <v>120</v>
      </c>
      <c r="I16" s="272" t="s">
        <v>71</v>
      </c>
      <c r="J16" s="270" t="s">
        <v>122</v>
      </c>
      <c r="K16" s="256"/>
      <c r="L16" s="249"/>
      <c r="M16" s="275"/>
    </row>
    <row r="17" spans="2:13" ht="15">
      <c r="B17" s="239"/>
      <c r="C17" s="267" t="s">
        <v>42</v>
      </c>
      <c r="D17" s="256" t="s">
        <v>76</v>
      </c>
      <c r="E17" s="249" t="s">
        <v>43</v>
      </c>
      <c r="F17" s="256" t="s">
        <v>66</v>
      </c>
      <c r="G17" s="256" t="s">
        <v>93</v>
      </c>
      <c r="H17" s="272" t="s">
        <v>93</v>
      </c>
      <c r="I17" s="272" t="s">
        <v>93</v>
      </c>
      <c r="J17" s="270" t="s">
        <v>121</v>
      </c>
      <c r="K17" s="256" t="s">
        <v>44</v>
      </c>
      <c r="L17" s="249"/>
      <c r="M17" s="275"/>
    </row>
    <row r="18" spans="2:13" ht="15.75" thickBot="1">
      <c r="B18" s="239"/>
      <c r="C18" s="267" t="s">
        <v>3</v>
      </c>
      <c r="D18" s="256" t="s">
        <v>3</v>
      </c>
      <c r="E18" s="249" t="s">
        <v>3</v>
      </c>
      <c r="F18" s="256" t="s">
        <v>3</v>
      </c>
      <c r="G18" s="256" t="s">
        <v>3</v>
      </c>
      <c r="H18" s="272" t="s">
        <v>3</v>
      </c>
      <c r="I18" s="272" t="s">
        <v>3</v>
      </c>
      <c r="J18" s="270" t="s">
        <v>3</v>
      </c>
      <c r="K18" s="256" t="s">
        <v>3</v>
      </c>
      <c r="L18" s="249" t="s">
        <v>3</v>
      </c>
      <c r="M18" s="275" t="s">
        <v>3</v>
      </c>
    </row>
    <row r="19" spans="2:13" ht="15">
      <c r="B19" s="240"/>
      <c r="C19" s="257"/>
      <c r="D19" s="257"/>
      <c r="E19" s="264"/>
      <c r="F19" s="257"/>
      <c r="G19" s="257"/>
      <c r="H19" s="257"/>
      <c r="I19" s="257"/>
      <c r="J19" s="250"/>
      <c r="K19" s="257"/>
      <c r="L19" s="250"/>
      <c r="M19" s="250"/>
    </row>
    <row r="20" spans="2:13" ht="15">
      <c r="B20" s="80" t="s">
        <v>133</v>
      </c>
      <c r="C20" s="265">
        <v>123295</v>
      </c>
      <c r="D20" s="265">
        <v>59724</v>
      </c>
      <c r="E20" s="273">
        <v>40070</v>
      </c>
      <c r="F20" s="166">
        <v>3433</v>
      </c>
      <c r="G20" s="170">
        <v>-3843</v>
      </c>
      <c r="H20" s="170">
        <v>102258</v>
      </c>
      <c r="I20" s="170">
        <v>1364</v>
      </c>
      <c r="J20" s="167">
        <f>-4351</f>
        <v>-4351</v>
      </c>
      <c r="K20" s="168">
        <f>SUM(C20:J20)</f>
        <v>321950</v>
      </c>
      <c r="L20" s="184">
        <v>315</v>
      </c>
      <c r="M20" s="167">
        <f>SUM(K20:L20)</f>
        <v>322265</v>
      </c>
    </row>
    <row r="21" spans="2:13" s="39" customFormat="1" ht="15">
      <c r="B21" s="80"/>
      <c r="C21" s="268"/>
      <c r="D21" s="165"/>
      <c r="E21" s="169"/>
      <c r="F21" s="165"/>
      <c r="G21" s="170"/>
      <c r="H21" s="170"/>
      <c r="I21" s="170"/>
      <c r="J21" s="170"/>
      <c r="K21" s="165"/>
      <c r="L21" s="170"/>
      <c r="M21" s="170"/>
    </row>
    <row r="22" spans="2:14" s="39" customFormat="1" ht="15">
      <c r="B22" s="80" t="s">
        <v>67</v>
      </c>
      <c r="C22" s="268">
        <v>0</v>
      </c>
      <c r="D22" s="165">
        <f>'Income Statement'!C41</f>
        <v>9987</v>
      </c>
      <c r="E22" s="169">
        <v>0</v>
      </c>
      <c r="F22" s="171">
        <v>0</v>
      </c>
      <c r="G22" s="170">
        <v>0</v>
      </c>
      <c r="H22" s="170">
        <v>0</v>
      </c>
      <c r="I22" s="170">
        <v>0</v>
      </c>
      <c r="J22" s="170">
        <v>0</v>
      </c>
      <c r="K22" s="168">
        <f>SUM(C22:J22)</f>
        <v>9987</v>
      </c>
      <c r="L22" s="170">
        <v>467</v>
      </c>
      <c r="M22" s="170">
        <f>SUM(K22:L22)</f>
        <v>10454</v>
      </c>
      <c r="N22" s="172"/>
    </row>
    <row r="23" spans="2:14" s="39" customFormat="1" ht="15">
      <c r="B23" s="80"/>
      <c r="C23" s="268"/>
      <c r="D23" s="165"/>
      <c r="E23" s="169"/>
      <c r="F23" s="165"/>
      <c r="G23" s="170"/>
      <c r="H23" s="170"/>
      <c r="I23" s="170"/>
      <c r="J23" s="170"/>
      <c r="K23" s="165"/>
      <c r="L23" s="170"/>
      <c r="M23" s="170"/>
      <c r="N23" s="172"/>
    </row>
    <row r="24" spans="2:14" s="39" customFormat="1" ht="15">
      <c r="B24" s="80" t="s">
        <v>118</v>
      </c>
      <c r="C24" s="268">
        <v>0</v>
      </c>
      <c r="D24" s="165">
        <v>0</v>
      </c>
      <c r="E24" s="169">
        <v>0</v>
      </c>
      <c r="F24" s="165">
        <v>0</v>
      </c>
      <c r="G24" s="170">
        <v>0</v>
      </c>
      <c r="H24" s="170">
        <v>0</v>
      </c>
      <c r="I24" s="170">
        <v>0</v>
      </c>
      <c r="J24" s="170">
        <v>0</v>
      </c>
      <c r="K24" s="277">
        <f>SUM(C24:J24)</f>
        <v>0</v>
      </c>
      <c r="L24" s="170">
        <f>3768-568</f>
        <v>3200</v>
      </c>
      <c r="M24" s="170">
        <f>SUM(K24:L24)</f>
        <v>3200</v>
      </c>
      <c r="N24" s="172"/>
    </row>
    <row r="25" spans="2:14" s="39" customFormat="1" ht="15">
      <c r="B25" s="80"/>
      <c r="C25" s="268"/>
      <c r="D25" s="165"/>
      <c r="E25" s="169"/>
      <c r="F25" s="165"/>
      <c r="G25" s="170"/>
      <c r="H25" s="170"/>
      <c r="I25" s="170"/>
      <c r="J25" s="170"/>
      <c r="K25" s="165"/>
      <c r="L25" s="170"/>
      <c r="M25" s="170"/>
      <c r="N25" s="172"/>
    </row>
    <row r="26" spans="2:14" s="39" customFormat="1" ht="15">
      <c r="B26" s="80" t="s">
        <v>94</v>
      </c>
      <c r="C26" s="268"/>
      <c r="D26" s="165"/>
      <c r="E26" s="169"/>
      <c r="F26" s="165"/>
      <c r="G26" s="170"/>
      <c r="H26" s="170"/>
      <c r="I26" s="170"/>
      <c r="J26" s="170"/>
      <c r="K26" s="165"/>
      <c r="L26" s="170"/>
      <c r="M26" s="170"/>
      <c r="N26" s="172"/>
    </row>
    <row r="27" spans="2:14" s="39" customFormat="1" ht="15">
      <c r="B27" s="80" t="s">
        <v>138</v>
      </c>
      <c r="C27" s="268">
        <v>0</v>
      </c>
      <c r="D27" s="165">
        <v>0</v>
      </c>
      <c r="E27" s="169">
        <v>0</v>
      </c>
      <c r="F27" s="165">
        <v>0</v>
      </c>
      <c r="G27" s="170">
        <v>89</v>
      </c>
      <c r="H27" s="170">
        <v>0</v>
      </c>
      <c r="I27" s="170">
        <v>0</v>
      </c>
      <c r="J27" s="170">
        <v>0</v>
      </c>
      <c r="K27" s="277">
        <f aca="true" t="shared" si="0" ref="K27:K38">SUM(C27:J27)</f>
        <v>89</v>
      </c>
      <c r="L27" s="170">
        <v>0</v>
      </c>
      <c r="M27" s="170">
        <f>SUM(K27:L27)</f>
        <v>89</v>
      </c>
      <c r="N27" s="172"/>
    </row>
    <row r="28" spans="2:14" s="39" customFormat="1" ht="15">
      <c r="B28" s="80"/>
      <c r="C28" s="268"/>
      <c r="D28" s="165"/>
      <c r="E28" s="169"/>
      <c r="F28" s="165"/>
      <c r="G28" s="170"/>
      <c r="H28" s="170"/>
      <c r="I28" s="170"/>
      <c r="J28" s="170"/>
      <c r="K28" s="277"/>
      <c r="L28" s="170"/>
      <c r="M28" s="170"/>
      <c r="N28" s="172"/>
    </row>
    <row r="29" spans="2:14" s="39" customFormat="1" ht="15">
      <c r="B29" s="80" t="s">
        <v>123</v>
      </c>
      <c r="C29" s="268">
        <v>0</v>
      </c>
      <c r="D29" s="165">
        <v>0</v>
      </c>
      <c r="E29" s="169">
        <v>0</v>
      </c>
      <c r="F29" s="165">
        <v>0</v>
      </c>
      <c r="G29" s="170">
        <v>0</v>
      </c>
      <c r="H29" s="170">
        <v>0</v>
      </c>
      <c r="I29" s="170">
        <v>0</v>
      </c>
      <c r="J29" s="170">
        <v>-45</v>
      </c>
      <c r="K29" s="277">
        <f t="shared" si="0"/>
        <v>-45</v>
      </c>
      <c r="L29" s="170">
        <v>0</v>
      </c>
      <c r="M29" s="170">
        <f>SUM(K29:L29)</f>
        <v>-45</v>
      </c>
      <c r="N29" s="172"/>
    </row>
    <row r="30" spans="2:14" s="39" customFormat="1" ht="15">
      <c r="B30" s="80"/>
      <c r="C30" s="268"/>
      <c r="D30" s="165"/>
      <c r="E30" s="169"/>
      <c r="F30" s="165"/>
      <c r="G30" s="170"/>
      <c r="H30" s="170"/>
      <c r="I30" s="170"/>
      <c r="J30" s="170"/>
      <c r="K30" s="277"/>
      <c r="L30" s="170"/>
      <c r="M30" s="170"/>
      <c r="N30" s="172"/>
    </row>
    <row r="31" spans="2:14" s="39" customFormat="1" ht="15">
      <c r="B31" s="80" t="s">
        <v>124</v>
      </c>
      <c r="C31" s="268">
        <v>0</v>
      </c>
      <c r="D31" s="165">
        <f>-H31</f>
        <v>1448</v>
      </c>
      <c r="E31" s="169">
        <v>0</v>
      </c>
      <c r="F31" s="165">
        <v>0</v>
      </c>
      <c r="G31" s="170">
        <v>0</v>
      </c>
      <c r="H31" s="170">
        <v>-1448</v>
      </c>
      <c r="I31" s="170">
        <v>0</v>
      </c>
      <c r="J31" s="170">
        <v>0</v>
      </c>
      <c r="K31" s="277">
        <f t="shared" si="0"/>
        <v>0</v>
      </c>
      <c r="L31" s="170">
        <v>0</v>
      </c>
      <c r="M31" s="170">
        <f>SUM(K31:L31)</f>
        <v>0</v>
      </c>
      <c r="N31" s="172"/>
    </row>
    <row r="32" spans="2:14" s="39" customFormat="1" ht="15">
      <c r="B32" s="80"/>
      <c r="C32" s="268"/>
      <c r="D32" s="165"/>
      <c r="E32" s="169"/>
      <c r="F32" s="165"/>
      <c r="G32" s="170"/>
      <c r="H32" s="170"/>
      <c r="I32" s="170"/>
      <c r="J32" s="170"/>
      <c r="K32" s="277"/>
      <c r="L32" s="170"/>
      <c r="M32" s="170"/>
      <c r="N32" s="172"/>
    </row>
    <row r="33" spans="2:13" ht="15">
      <c r="B33" s="80" t="s">
        <v>83</v>
      </c>
      <c r="C33" s="268">
        <v>54</v>
      </c>
      <c r="D33" s="165">
        <v>0</v>
      </c>
      <c r="E33" s="169">
        <v>20</v>
      </c>
      <c r="F33" s="165">
        <v>0</v>
      </c>
      <c r="G33" s="170">
        <v>0</v>
      </c>
      <c r="H33" s="170">
        <v>0</v>
      </c>
      <c r="I33" s="170">
        <v>0</v>
      </c>
      <c r="J33" s="170">
        <v>0</v>
      </c>
      <c r="K33" s="277">
        <f t="shared" si="0"/>
        <v>74</v>
      </c>
      <c r="L33" s="170">
        <v>0</v>
      </c>
      <c r="M33" s="170">
        <f>SUM(K33:L33)</f>
        <v>74</v>
      </c>
    </row>
    <row r="34" spans="2:13" ht="15">
      <c r="B34" s="80"/>
      <c r="C34" s="268"/>
      <c r="D34" s="165"/>
      <c r="E34" s="169"/>
      <c r="F34" s="165"/>
      <c r="G34" s="170"/>
      <c r="H34" s="170"/>
      <c r="I34" s="170"/>
      <c r="J34" s="170"/>
      <c r="K34" s="277"/>
      <c r="L34" s="170"/>
      <c r="M34" s="170"/>
    </row>
    <row r="35" spans="2:13" ht="15">
      <c r="B35" s="80" t="s">
        <v>74</v>
      </c>
      <c r="C35" s="165">
        <v>0</v>
      </c>
      <c r="D35" s="165">
        <v>0</v>
      </c>
      <c r="E35" s="169">
        <v>0</v>
      </c>
      <c r="F35" s="165">
        <v>0</v>
      </c>
      <c r="G35" s="170">
        <v>0</v>
      </c>
      <c r="H35" s="170">
        <v>0</v>
      </c>
      <c r="I35" s="170">
        <v>55</v>
      </c>
      <c r="J35" s="170">
        <v>0</v>
      </c>
      <c r="K35" s="277">
        <f t="shared" si="0"/>
        <v>55</v>
      </c>
      <c r="L35" s="170">
        <v>0</v>
      </c>
      <c r="M35" s="170">
        <f>SUM(K35:L35)</f>
        <v>55</v>
      </c>
    </row>
    <row r="36" spans="2:13" ht="15" hidden="1">
      <c r="B36" s="80" t="s">
        <v>68</v>
      </c>
      <c r="C36" s="268"/>
      <c r="D36" s="165"/>
      <c r="E36" s="169"/>
      <c r="F36" s="165"/>
      <c r="G36" s="170"/>
      <c r="H36" s="170"/>
      <c r="I36" s="170"/>
      <c r="J36" s="170"/>
      <c r="K36" s="277">
        <f t="shared" si="0"/>
        <v>0</v>
      </c>
      <c r="L36" s="170"/>
      <c r="M36" s="170"/>
    </row>
    <row r="37" spans="2:13" ht="15" hidden="1">
      <c r="B37" s="94" t="s">
        <v>69</v>
      </c>
      <c r="C37" s="268"/>
      <c r="D37" s="165"/>
      <c r="E37" s="169"/>
      <c r="F37" s="165"/>
      <c r="G37" s="170"/>
      <c r="H37" s="170"/>
      <c r="I37" s="170"/>
      <c r="J37" s="170"/>
      <c r="K37" s="277">
        <f t="shared" si="0"/>
        <v>0</v>
      </c>
      <c r="L37" s="170"/>
      <c r="M37" s="170"/>
    </row>
    <row r="38" spans="2:13" ht="15" hidden="1">
      <c r="B38" s="94" t="s">
        <v>70</v>
      </c>
      <c r="C38" s="268"/>
      <c r="D38" s="165"/>
      <c r="E38" s="169"/>
      <c r="F38" s="165"/>
      <c r="G38" s="170"/>
      <c r="H38" s="170"/>
      <c r="I38" s="170"/>
      <c r="J38" s="170"/>
      <c r="K38" s="277">
        <f t="shared" si="0"/>
        <v>0</v>
      </c>
      <c r="L38" s="170"/>
      <c r="M38" s="170"/>
    </row>
    <row r="39" spans="2:13" ht="15.75" thickBot="1">
      <c r="B39" s="80"/>
      <c r="C39" s="268"/>
      <c r="D39" s="165"/>
      <c r="E39" s="169"/>
      <c r="F39" s="165"/>
      <c r="G39" s="170"/>
      <c r="H39" s="170"/>
      <c r="I39" s="170"/>
      <c r="J39" s="170"/>
      <c r="K39" s="165"/>
      <c r="L39" s="170"/>
      <c r="M39" s="170"/>
    </row>
    <row r="40" spans="2:14" ht="15.75" thickBot="1">
      <c r="B40" s="241" t="s">
        <v>134</v>
      </c>
      <c r="C40" s="174">
        <f aca="true" t="shared" si="1" ref="C40:M40">SUM(C20:C38)</f>
        <v>123349</v>
      </c>
      <c r="D40" s="173">
        <f t="shared" si="1"/>
        <v>71159</v>
      </c>
      <c r="E40" s="173">
        <f t="shared" si="1"/>
        <v>40090</v>
      </c>
      <c r="F40" s="173">
        <f t="shared" si="1"/>
        <v>3433</v>
      </c>
      <c r="G40" s="173">
        <f t="shared" si="1"/>
        <v>-3754</v>
      </c>
      <c r="H40" s="173">
        <f t="shared" si="1"/>
        <v>100810</v>
      </c>
      <c r="I40" s="174">
        <f t="shared" si="1"/>
        <v>1419</v>
      </c>
      <c r="J40" s="271">
        <f t="shared" si="1"/>
        <v>-4396</v>
      </c>
      <c r="K40" s="173">
        <f t="shared" si="1"/>
        <v>332110</v>
      </c>
      <c r="L40" s="173">
        <f t="shared" si="1"/>
        <v>3982</v>
      </c>
      <c r="M40" s="174">
        <f t="shared" si="1"/>
        <v>336092</v>
      </c>
      <c r="N40" s="40"/>
    </row>
    <row r="41" spans="2:13" ht="15.75" thickBot="1">
      <c r="B41" s="242"/>
      <c r="C41" s="251"/>
      <c r="D41" s="251"/>
      <c r="E41" s="258"/>
      <c r="F41" s="243"/>
      <c r="G41" s="258"/>
      <c r="H41" s="251"/>
      <c r="I41" s="251"/>
      <c r="J41" s="251"/>
      <c r="K41" s="258"/>
      <c r="L41" s="251"/>
      <c r="M41" s="251"/>
    </row>
    <row r="42" spans="1:12" ht="15">
      <c r="A42" s="40"/>
      <c r="B42" s="67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3" ht="15">
      <c r="A43" s="40"/>
      <c r="B43" s="66"/>
      <c r="C43" s="66"/>
      <c r="D43" s="163"/>
      <c r="E43" s="66"/>
      <c r="F43" s="66"/>
      <c r="G43" s="66"/>
      <c r="H43" s="66"/>
      <c r="I43" s="66"/>
      <c r="J43" s="163"/>
      <c r="K43" s="163"/>
      <c r="L43" s="163"/>
      <c r="M43" s="254"/>
    </row>
    <row r="44" spans="2:12" ht="15">
      <c r="B44" s="66"/>
      <c r="C44" s="66"/>
      <c r="D44" s="47"/>
      <c r="E44" s="47"/>
      <c r="F44" s="47"/>
      <c r="G44" s="47"/>
      <c r="H44" s="47"/>
      <c r="I44" s="47"/>
      <c r="J44" s="47"/>
      <c r="K44" s="47"/>
      <c r="L44" s="133"/>
    </row>
    <row r="45" spans="2:13" ht="15.75" thickBot="1">
      <c r="B45" s="48" t="s">
        <v>37</v>
      </c>
      <c r="C45" s="49"/>
      <c r="D45" s="49"/>
      <c r="E45" s="49"/>
      <c r="F45" s="49"/>
      <c r="G45" s="49"/>
      <c r="H45" s="49"/>
      <c r="I45" s="49"/>
      <c r="J45" s="49"/>
      <c r="K45" s="49"/>
      <c r="L45" s="175"/>
      <c r="M45" s="40"/>
    </row>
    <row r="46" spans="2:13" ht="15">
      <c r="B46" s="50"/>
      <c r="C46" s="51"/>
      <c r="D46" s="51"/>
      <c r="E46" s="51"/>
      <c r="F46" s="51"/>
      <c r="G46" s="51"/>
      <c r="H46" s="51"/>
      <c r="I46" s="51"/>
      <c r="J46" s="51"/>
      <c r="K46" s="259"/>
      <c r="L46" s="261"/>
      <c r="M46" s="40"/>
    </row>
    <row r="47" spans="2:13" ht="15">
      <c r="B47" s="52" t="s">
        <v>0</v>
      </c>
      <c r="C47" s="49"/>
      <c r="D47" s="49"/>
      <c r="E47" s="49"/>
      <c r="F47" s="49"/>
      <c r="G47" s="49"/>
      <c r="H47" s="49"/>
      <c r="I47" s="49"/>
      <c r="J47" s="49"/>
      <c r="K47" s="260"/>
      <c r="L47" s="175"/>
      <c r="M47" s="40"/>
    </row>
    <row r="48" spans="2:13" ht="15.75" thickBot="1">
      <c r="B48" s="52" t="s">
        <v>1</v>
      </c>
      <c r="C48" s="49"/>
      <c r="D48" s="49"/>
      <c r="E48" s="49"/>
      <c r="F48" s="49"/>
      <c r="G48" s="49"/>
      <c r="H48" s="49"/>
      <c r="I48" s="49"/>
      <c r="J48" s="49"/>
      <c r="K48" s="260"/>
      <c r="L48" s="262"/>
      <c r="M48" s="40"/>
    </row>
    <row r="49" spans="2:13" ht="15">
      <c r="B49" s="50"/>
      <c r="C49" s="51"/>
      <c r="D49" s="51"/>
      <c r="E49" s="51"/>
      <c r="F49" s="51"/>
      <c r="G49" s="51"/>
      <c r="H49" s="51"/>
      <c r="I49" s="51"/>
      <c r="J49" s="51"/>
      <c r="K49" s="259"/>
      <c r="L49" s="261"/>
      <c r="M49" s="40"/>
    </row>
    <row r="50" spans="2:13" ht="15">
      <c r="B50" s="52" t="s">
        <v>38</v>
      </c>
      <c r="C50" s="49"/>
      <c r="D50" s="49"/>
      <c r="E50" s="49"/>
      <c r="F50" s="49"/>
      <c r="G50" s="49"/>
      <c r="H50" s="49"/>
      <c r="I50" s="49"/>
      <c r="J50" s="49"/>
      <c r="K50" s="260"/>
      <c r="L50" s="175"/>
      <c r="M50" s="40"/>
    </row>
    <row r="51" spans="2:13" ht="15">
      <c r="B51" s="52" t="s">
        <v>106</v>
      </c>
      <c r="C51" s="49"/>
      <c r="D51" s="49"/>
      <c r="E51" s="49"/>
      <c r="F51" s="49"/>
      <c r="G51" s="49"/>
      <c r="H51" s="49"/>
      <c r="I51" s="49"/>
      <c r="J51" s="49"/>
      <c r="K51" s="260"/>
      <c r="L51" s="175"/>
      <c r="M51" s="40"/>
    </row>
    <row r="52" spans="2:13" ht="15">
      <c r="B52" s="158" t="s">
        <v>88</v>
      </c>
      <c r="C52" s="49"/>
      <c r="D52" s="49"/>
      <c r="E52" s="49"/>
      <c r="F52" s="49"/>
      <c r="G52" s="49"/>
      <c r="H52" s="49"/>
      <c r="I52" s="49"/>
      <c r="J52" s="49"/>
      <c r="K52" s="260"/>
      <c r="L52" s="175"/>
      <c r="M52" s="40"/>
    </row>
    <row r="53" spans="2:13" ht="15">
      <c r="B53" s="52" t="s">
        <v>39</v>
      </c>
      <c r="C53" s="49"/>
      <c r="D53" s="49"/>
      <c r="E53" s="49"/>
      <c r="F53" s="49"/>
      <c r="G53" s="49"/>
      <c r="H53" s="49"/>
      <c r="I53" s="49"/>
      <c r="J53" s="49"/>
      <c r="K53" s="260"/>
      <c r="L53" s="175"/>
      <c r="M53" s="40"/>
    </row>
    <row r="54" spans="2:13" ht="15">
      <c r="B54" s="52"/>
      <c r="C54" s="49"/>
      <c r="D54" s="49"/>
      <c r="E54" s="49"/>
      <c r="F54" s="49"/>
      <c r="G54" s="49"/>
      <c r="H54" s="49"/>
      <c r="I54" s="49"/>
      <c r="J54" s="49"/>
      <c r="K54" s="260"/>
      <c r="L54" s="175"/>
      <c r="M54" s="40"/>
    </row>
    <row r="55" spans="2:13" ht="15.75" thickBot="1">
      <c r="B55" s="52"/>
      <c r="C55" s="278" t="s">
        <v>119</v>
      </c>
      <c r="D55" s="278"/>
      <c r="E55" s="278"/>
      <c r="F55" s="278"/>
      <c r="G55" s="278"/>
      <c r="H55" s="278"/>
      <c r="I55" s="278"/>
      <c r="J55" s="98" t="s">
        <v>75</v>
      </c>
      <c r="K55" s="180"/>
      <c r="M55" s="263"/>
    </row>
    <row r="56" spans="2:13" ht="15.75" thickBot="1">
      <c r="B56" s="52"/>
      <c r="C56" s="49"/>
      <c r="D56" s="252" t="s">
        <v>72</v>
      </c>
      <c r="E56" s="279" t="s">
        <v>73</v>
      </c>
      <c r="F56" s="280"/>
      <c r="G56" s="280"/>
      <c r="H56" s="281"/>
      <c r="J56" s="98" t="s">
        <v>137</v>
      </c>
      <c r="K56" s="181" t="s">
        <v>44</v>
      </c>
      <c r="L56" s="40"/>
      <c r="M56" s="40"/>
    </row>
    <row r="57" spans="2:13" ht="15.75" thickBot="1">
      <c r="B57" s="52"/>
      <c r="C57" s="49"/>
      <c r="D57" s="49"/>
      <c r="E57" s="49"/>
      <c r="F57" s="49"/>
      <c r="G57" s="49"/>
      <c r="H57" s="49"/>
      <c r="I57" s="49"/>
      <c r="J57" s="175"/>
      <c r="K57" s="182"/>
      <c r="L57" s="40"/>
      <c r="M57" s="40"/>
    </row>
    <row r="58" spans="2:13" ht="15">
      <c r="B58" s="53"/>
      <c r="C58" s="54"/>
      <c r="D58" s="104"/>
      <c r="E58" s="102"/>
      <c r="F58" s="104"/>
      <c r="G58" s="104" t="s">
        <v>91</v>
      </c>
      <c r="H58" s="102"/>
      <c r="I58" s="104"/>
      <c r="J58" s="102"/>
      <c r="K58" s="55"/>
      <c r="L58" s="40"/>
      <c r="M58" s="40"/>
    </row>
    <row r="59" spans="2:13" ht="15">
      <c r="B59" s="56"/>
      <c r="C59" s="57" t="s">
        <v>40</v>
      </c>
      <c r="D59" s="105" t="s">
        <v>41</v>
      </c>
      <c r="E59" s="103" t="s">
        <v>40</v>
      </c>
      <c r="F59" s="105" t="s">
        <v>42</v>
      </c>
      <c r="G59" s="105" t="s">
        <v>92</v>
      </c>
      <c r="H59" s="103" t="s">
        <v>71</v>
      </c>
      <c r="I59" s="105"/>
      <c r="J59" s="103"/>
      <c r="K59" s="58"/>
      <c r="L59" s="40"/>
      <c r="M59" s="40"/>
    </row>
    <row r="60" spans="2:13" ht="15">
      <c r="B60" s="56"/>
      <c r="C60" s="57" t="s">
        <v>42</v>
      </c>
      <c r="D60" s="105" t="s">
        <v>76</v>
      </c>
      <c r="E60" s="103" t="s">
        <v>43</v>
      </c>
      <c r="F60" s="105" t="s">
        <v>66</v>
      </c>
      <c r="G60" s="105" t="s">
        <v>93</v>
      </c>
      <c r="H60" s="103" t="s">
        <v>66</v>
      </c>
      <c r="I60" s="105" t="s">
        <v>44</v>
      </c>
      <c r="J60" s="103"/>
      <c r="K60" s="58"/>
      <c r="L60" s="40"/>
      <c r="M60" s="40"/>
    </row>
    <row r="61" spans="2:13" ht="15.75" thickBot="1">
      <c r="B61" s="56"/>
      <c r="C61" s="57" t="s">
        <v>3</v>
      </c>
      <c r="D61" s="105" t="s">
        <v>3</v>
      </c>
      <c r="E61" s="103" t="s">
        <v>3</v>
      </c>
      <c r="F61" s="105" t="s">
        <v>3</v>
      </c>
      <c r="G61" s="105" t="s">
        <v>3</v>
      </c>
      <c r="H61" s="103" t="s">
        <v>3</v>
      </c>
      <c r="I61" s="105" t="s">
        <v>3</v>
      </c>
      <c r="J61" s="103" t="s">
        <v>3</v>
      </c>
      <c r="K61" s="58" t="s">
        <v>3</v>
      </c>
      <c r="L61" s="40"/>
      <c r="M61" s="40"/>
    </row>
    <row r="62" spans="2:13" ht="15">
      <c r="B62" s="59"/>
      <c r="C62" s="100"/>
      <c r="D62" s="60"/>
      <c r="E62" s="107"/>
      <c r="F62" s="60"/>
      <c r="G62" s="60"/>
      <c r="H62" s="107"/>
      <c r="I62" s="60"/>
      <c r="J62" s="61"/>
      <c r="K62" s="61"/>
      <c r="L62" s="40"/>
      <c r="M62" s="40"/>
    </row>
    <row r="63" spans="2:13" ht="15">
      <c r="B63" s="62" t="s">
        <v>135</v>
      </c>
      <c r="C63" s="164">
        <v>101483</v>
      </c>
      <c r="D63" s="164">
        <v>29990</v>
      </c>
      <c r="E63" s="164">
        <v>125</v>
      </c>
      <c r="F63" s="166">
        <v>3738</v>
      </c>
      <c r="G63" s="170">
        <v>0</v>
      </c>
      <c r="H63" s="167">
        <v>1153</v>
      </c>
      <c r="I63" s="168">
        <f>SUM(C63:H63)</f>
        <v>136489</v>
      </c>
      <c r="J63" s="184">
        <v>148</v>
      </c>
      <c r="K63" s="167">
        <f>SUM(I63:J63)</f>
        <v>136637</v>
      </c>
      <c r="L63" s="40"/>
      <c r="M63" s="40"/>
    </row>
    <row r="64" spans="2:13" ht="15">
      <c r="B64" s="80"/>
      <c r="C64" s="106"/>
      <c r="D64" s="165"/>
      <c r="E64" s="169"/>
      <c r="F64" s="165"/>
      <c r="G64" s="170"/>
      <c r="H64" s="170"/>
      <c r="I64" s="165"/>
      <c r="J64" s="170"/>
      <c r="K64" s="170"/>
      <c r="L64" s="40"/>
      <c r="M64" s="40"/>
    </row>
    <row r="65" spans="2:13" ht="15">
      <c r="B65" s="80" t="s">
        <v>67</v>
      </c>
      <c r="C65" s="106">
        <v>0</v>
      </c>
      <c r="D65" s="165">
        <v>5618</v>
      </c>
      <c r="E65" s="169">
        <v>0</v>
      </c>
      <c r="F65" s="171">
        <v>0</v>
      </c>
      <c r="G65" s="170">
        <v>0</v>
      </c>
      <c r="H65" s="170">
        <v>0</v>
      </c>
      <c r="I65" s="165">
        <f>SUM(C65:H65)</f>
        <v>5618</v>
      </c>
      <c r="J65" s="170">
        <v>10</v>
      </c>
      <c r="K65" s="170">
        <f>SUM(I65:J65)</f>
        <v>5628</v>
      </c>
      <c r="L65" s="40"/>
      <c r="M65" s="40"/>
    </row>
    <row r="66" spans="2:13" ht="15">
      <c r="B66" s="80"/>
      <c r="C66" s="106"/>
      <c r="D66" s="165"/>
      <c r="E66" s="169"/>
      <c r="F66" s="165"/>
      <c r="G66" s="170"/>
      <c r="H66" s="170"/>
      <c r="I66" s="165"/>
      <c r="J66" s="170"/>
      <c r="K66" s="170"/>
      <c r="L66" s="40"/>
      <c r="M66" s="40"/>
    </row>
    <row r="67" spans="2:13" ht="15">
      <c r="B67" s="80" t="s">
        <v>94</v>
      </c>
      <c r="C67" s="106"/>
      <c r="D67" s="165"/>
      <c r="E67" s="169"/>
      <c r="F67" s="165"/>
      <c r="G67" s="170"/>
      <c r="H67" s="170"/>
      <c r="I67" s="165"/>
      <c r="J67" s="170"/>
      <c r="K67" s="170"/>
      <c r="L67" s="40"/>
      <c r="M67" s="40"/>
    </row>
    <row r="68" spans="2:13" ht="15">
      <c r="B68" s="80" t="s">
        <v>138</v>
      </c>
      <c r="C68" s="106">
        <v>0</v>
      </c>
      <c r="D68" s="165">
        <v>0</v>
      </c>
      <c r="E68" s="169">
        <v>0</v>
      </c>
      <c r="F68" s="165">
        <v>0</v>
      </c>
      <c r="G68" s="170">
        <v>2</v>
      </c>
      <c r="H68" s="170">
        <v>0</v>
      </c>
      <c r="I68" s="165">
        <f>SUM(C68:H68)</f>
        <v>2</v>
      </c>
      <c r="J68" s="170">
        <v>0</v>
      </c>
      <c r="K68" s="170">
        <f>SUM(I68:J68)</f>
        <v>2</v>
      </c>
      <c r="L68" s="40"/>
      <c r="M68" s="40"/>
    </row>
    <row r="69" spans="2:13" ht="15">
      <c r="B69" s="80"/>
      <c r="C69" s="106"/>
      <c r="D69" s="165"/>
      <c r="E69" s="169"/>
      <c r="F69" s="165"/>
      <c r="G69" s="170"/>
      <c r="H69" s="170"/>
      <c r="I69" s="165"/>
      <c r="J69" s="170"/>
      <c r="K69" s="170"/>
      <c r="L69" s="40"/>
      <c r="M69" s="40"/>
    </row>
    <row r="70" spans="2:13" ht="15">
      <c r="B70" s="80" t="s">
        <v>83</v>
      </c>
      <c r="C70" s="106">
        <v>236</v>
      </c>
      <c r="D70" s="165">
        <v>0</v>
      </c>
      <c r="E70" s="169">
        <v>166</v>
      </c>
      <c r="F70" s="165">
        <v>0</v>
      </c>
      <c r="G70" s="170">
        <v>0</v>
      </c>
      <c r="H70" s="170">
        <v>0</v>
      </c>
      <c r="I70" s="165">
        <f>SUM(C70:H70)</f>
        <v>402</v>
      </c>
      <c r="J70" s="170">
        <v>0</v>
      </c>
      <c r="K70" s="170">
        <f>SUM(I70:J70)</f>
        <v>402</v>
      </c>
      <c r="L70" s="40"/>
      <c r="M70" s="40"/>
    </row>
    <row r="71" spans="2:13" ht="15">
      <c r="B71" s="80"/>
      <c r="C71" s="106"/>
      <c r="D71" s="165"/>
      <c r="E71" s="169"/>
      <c r="F71" s="165"/>
      <c r="G71" s="170"/>
      <c r="H71" s="170"/>
      <c r="I71" s="165"/>
      <c r="J71" s="170"/>
      <c r="K71" s="170"/>
      <c r="L71" s="40"/>
      <c r="M71" s="40"/>
    </row>
    <row r="72" spans="2:13" ht="15">
      <c r="B72" s="80" t="s">
        <v>74</v>
      </c>
      <c r="C72" s="165">
        <v>0</v>
      </c>
      <c r="D72" s="165">
        <v>0</v>
      </c>
      <c r="E72" s="169">
        <v>0</v>
      </c>
      <c r="F72" s="165">
        <v>0</v>
      </c>
      <c r="G72" s="170">
        <v>0</v>
      </c>
      <c r="H72" s="170">
        <v>71</v>
      </c>
      <c r="I72" s="165">
        <f>SUM(C72:H72)</f>
        <v>71</v>
      </c>
      <c r="J72" s="170">
        <v>0</v>
      </c>
      <c r="K72" s="170">
        <f>SUM(I72:J72)</f>
        <v>71</v>
      </c>
      <c r="L72" s="40"/>
      <c r="M72" s="40"/>
    </row>
    <row r="73" spans="2:13" ht="15">
      <c r="B73" s="80" t="s">
        <v>68</v>
      </c>
      <c r="C73" s="106"/>
      <c r="D73" s="165"/>
      <c r="E73" s="169"/>
      <c r="F73" s="165"/>
      <c r="G73" s="170"/>
      <c r="H73" s="170"/>
      <c r="I73" s="165"/>
      <c r="J73" s="170"/>
      <c r="K73" s="170"/>
      <c r="L73" s="40"/>
      <c r="M73" s="40"/>
    </row>
    <row r="74" spans="2:13" ht="15">
      <c r="B74" s="94" t="s">
        <v>69</v>
      </c>
      <c r="C74" s="106"/>
      <c r="D74" s="165"/>
      <c r="E74" s="169"/>
      <c r="F74" s="165"/>
      <c r="G74" s="170"/>
      <c r="H74" s="170"/>
      <c r="I74" s="165"/>
      <c r="J74" s="170"/>
      <c r="K74" s="170"/>
      <c r="L74" s="40"/>
      <c r="M74" s="40"/>
    </row>
    <row r="75" spans="2:13" ht="15">
      <c r="B75" s="94" t="s">
        <v>70</v>
      </c>
      <c r="C75" s="106"/>
      <c r="D75" s="165"/>
      <c r="E75" s="169"/>
      <c r="F75" s="165"/>
      <c r="G75" s="170"/>
      <c r="H75" s="170"/>
      <c r="I75" s="165"/>
      <c r="J75" s="170"/>
      <c r="K75" s="170"/>
      <c r="L75" s="40"/>
      <c r="M75" s="40"/>
    </row>
    <row r="76" spans="2:13" ht="15">
      <c r="B76" s="94"/>
      <c r="C76" s="106"/>
      <c r="D76" s="165"/>
      <c r="E76" s="169"/>
      <c r="F76" s="165"/>
      <c r="G76" s="170"/>
      <c r="H76" s="170"/>
      <c r="I76" s="165"/>
      <c r="J76" s="170"/>
      <c r="K76" s="170"/>
      <c r="L76" s="40"/>
      <c r="M76" s="40"/>
    </row>
    <row r="77" spans="2:13" ht="15">
      <c r="B77" s="80" t="s">
        <v>84</v>
      </c>
      <c r="C77" s="106">
        <v>506</v>
      </c>
      <c r="D77" s="165">
        <v>0</v>
      </c>
      <c r="E77" s="169">
        <v>122</v>
      </c>
      <c r="F77" s="165">
        <v>0</v>
      </c>
      <c r="G77" s="170">
        <v>0</v>
      </c>
      <c r="H77" s="170">
        <v>0</v>
      </c>
      <c r="I77" s="165">
        <f>SUM(C77:H77)</f>
        <v>628</v>
      </c>
      <c r="J77" s="170">
        <v>0</v>
      </c>
      <c r="K77" s="170">
        <f>SUM(I77:J77)</f>
        <v>628</v>
      </c>
      <c r="L77" s="40"/>
      <c r="M77" s="40"/>
    </row>
    <row r="78" spans="2:13" ht="15.75" thickBot="1">
      <c r="B78" s="80"/>
      <c r="C78" s="106"/>
      <c r="D78" s="165"/>
      <c r="E78" s="169"/>
      <c r="F78" s="165"/>
      <c r="G78" s="170"/>
      <c r="H78" s="170"/>
      <c r="I78" s="165"/>
      <c r="J78" s="170"/>
      <c r="K78" s="170"/>
      <c r="L78" s="40"/>
      <c r="M78" s="40"/>
    </row>
    <row r="79" spans="2:13" ht="15.75" thickBot="1">
      <c r="B79" s="64" t="s">
        <v>136</v>
      </c>
      <c r="C79" s="101">
        <f aca="true" t="shared" si="2" ref="C79:I79">SUM(C63:C77)</f>
        <v>102225</v>
      </c>
      <c r="D79" s="101">
        <f t="shared" si="2"/>
        <v>35608</v>
      </c>
      <c r="E79" s="173">
        <f t="shared" si="2"/>
        <v>413</v>
      </c>
      <c r="F79" s="173">
        <f t="shared" si="2"/>
        <v>3738</v>
      </c>
      <c r="G79" s="173">
        <f t="shared" si="2"/>
        <v>2</v>
      </c>
      <c r="H79" s="173">
        <f t="shared" si="2"/>
        <v>1224</v>
      </c>
      <c r="I79" s="173">
        <f t="shared" si="2"/>
        <v>143210</v>
      </c>
      <c r="J79" s="174">
        <f>SUM(J63:J78)</f>
        <v>158</v>
      </c>
      <c r="K79" s="174">
        <f>SUM(K63:K77)</f>
        <v>143368</v>
      </c>
      <c r="L79" s="40"/>
      <c r="M79" s="40"/>
    </row>
    <row r="80" spans="2:13" ht="15.75" thickBot="1">
      <c r="B80" s="65"/>
      <c r="C80" s="95"/>
      <c r="D80" s="96"/>
      <c r="E80" s="95"/>
      <c r="F80" s="96"/>
      <c r="G80" s="97"/>
      <c r="H80" s="97"/>
      <c r="I80" s="96"/>
      <c r="J80" s="97"/>
      <c r="K80" s="97"/>
      <c r="L80" s="40"/>
      <c r="M80" s="40"/>
    </row>
    <row r="81" spans="12:13" ht="15">
      <c r="L81" s="40"/>
      <c r="M81" s="40"/>
    </row>
    <row r="82" spans="12:13" ht="15">
      <c r="L82" s="40"/>
      <c r="M82" s="40"/>
    </row>
    <row r="83" ht="15">
      <c r="M83" s="40"/>
    </row>
    <row r="84" ht="15">
      <c r="M84" s="40"/>
    </row>
    <row r="85" ht="15">
      <c r="M85" s="40"/>
    </row>
    <row r="86" ht="15">
      <c r="M86" s="40"/>
    </row>
  </sheetData>
  <sheetProtection/>
  <mergeCells count="4">
    <mergeCell ref="C12:K12"/>
    <mergeCell ref="E13:J13"/>
    <mergeCell ref="E56:H56"/>
    <mergeCell ref="C55:I55"/>
  </mergeCells>
  <printOptions/>
  <pageMargins left="0.75" right="0.75" top="1" bottom="1" header="0.5" footer="0.5"/>
  <pageSetup fitToHeight="1" fitToWidth="1" horizontalDpi="600" verticalDpi="600" orientation="portrait" paperSize="9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0"/>
  <sheetViews>
    <sheetView tabSelected="1" view="pageBreakPreview" zoomScaleSheetLayoutView="100" zoomScalePageLayoutView="0" workbookViewId="0" topLeftCell="A31">
      <selection activeCell="B41" sqref="B41"/>
    </sheetView>
  </sheetViews>
  <sheetFormatPr defaultColWidth="8.88671875" defaultRowHeight="15"/>
  <cols>
    <col min="1" max="1" width="4.10546875" style="0" customWidth="1"/>
    <col min="2" max="2" width="59.88671875" style="0" bestFit="1" customWidth="1"/>
    <col min="3" max="4" width="13.99609375" style="0" bestFit="1" customWidth="1"/>
    <col min="5" max="5" width="2.99609375" style="0" customWidth="1"/>
  </cols>
  <sheetData>
    <row r="2" spans="2:4" ht="16.5" thickBot="1">
      <c r="B2" s="68" t="s">
        <v>45</v>
      </c>
      <c r="C2" s="68"/>
      <c r="D2" s="68"/>
    </row>
    <row r="3" spans="2:4" ht="15.75">
      <c r="B3" s="7" t="s">
        <v>0</v>
      </c>
      <c r="C3" s="69"/>
      <c r="D3" s="69"/>
    </row>
    <row r="4" spans="2:4" ht="16.5" thickBot="1">
      <c r="B4" s="6" t="s">
        <v>1</v>
      </c>
      <c r="C4" s="70"/>
      <c r="D4" s="70"/>
    </row>
    <row r="5" spans="2:4" ht="15.75">
      <c r="B5" s="7"/>
      <c r="C5" s="69"/>
      <c r="D5" s="69"/>
    </row>
    <row r="6" spans="2:4" ht="15.75">
      <c r="B6" s="6" t="s">
        <v>46</v>
      </c>
      <c r="C6" s="70"/>
      <c r="D6" s="70"/>
    </row>
    <row r="7" spans="2:4" ht="15.75">
      <c r="B7" s="6" t="s">
        <v>47</v>
      </c>
      <c r="C7" s="70"/>
      <c r="D7" s="70"/>
    </row>
    <row r="8" spans="2:4" ht="15.75">
      <c r="B8" s="71" t="s">
        <v>110</v>
      </c>
      <c r="C8" s="70"/>
      <c r="D8" s="70"/>
    </row>
    <row r="9" spans="2:4" ht="16.5" thickBot="1">
      <c r="B9" s="6" t="s">
        <v>39</v>
      </c>
      <c r="C9" s="142"/>
      <c r="D9" s="70"/>
    </row>
    <row r="10" spans="2:5" ht="15.75">
      <c r="B10" s="3"/>
      <c r="C10" s="149"/>
      <c r="D10" s="145"/>
      <c r="E10" s="40"/>
    </row>
    <row r="11" spans="2:5" ht="15.75">
      <c r="B11" s="2"/>
      <c r="C11" s="146" t="s">
        <v>36</v>
      </c>
      <c r="D11" s="146" t="s">
        <v>36</v>
      </c>
      <c r="E11" s="40"/>
    </row>
    <row r="12" spans="2:5" ht="15.75">
      <c r="B12" s="2"/>
      <c r="C12" s="148">
        <v>39903</v>
      </c>
      <c r="D12" s="148">
        <v>39538</v>
      </c>
      <c r="E12" s="40"/>
    </row>
    <row r="13" spans="2:5" ht="16.5" thickBot="1">
      <c r="B13" s="2"/>
      <c r="C13" s="147" t="s">
        <v>30</v>
      </c>
      <c r="D13" s="147" t="s">
        <v>30</v>
      </c>
      <c r="E13" s="40"/>
    </row>
    <row r="14" spans="2:4" ht="16.5" thickBot="1">
      <c r="B14" s="7" t="s">
        <v>48</v>
      </c>
      <c r="C14" s="144"/>
      <c r="D14" s="144"/>
    </row>
    <row r="15" spans="2:4" ht="15">
      <c r="B15" s="72" t="s">
        <v>49</v>
      </c>
      <c r="C15" s="28">
        <f>'Income Statement'!C31</f>
        <v>11405</v>
      </c>
      <c r="D15" s="28">
        <f>5840</f>
        <v>5840</v>
      </c>
    </row>
    <row r="16" spans="2:4" ht="15">
      <c r="B16" s="73"/>
      <c r="C16" s="28"/>
      <c r="D16" s="28"/>
    </row>
    <row r="17" spans="2:4" ht="15.75">
      <c r="B17" s="74" t="s">
        <v>50</v>
      </c>
      <c r="C17" s="28"/>
      <c r="D17" s="28"/>
    </row>
    <row r="18" spans="2:4" ht="15">
      <c r="B18" s="75" t="s">
        <v>51</v>
      </c>
      <c r="C18" s="37">
        <v>5923</v>
      </c>
      <c r="D18" s="37">
        <v>3751</v>
      </c>
    </row>
    <row r="19" spans="2:4" ht="15">
      <c r="B19" s="2" t="s">
        <v>52</v>
      </c>
      <c r="C19" s="37">
        <v>3408</v>
      </c>
      <c r="D19" s="37">
        <v>3254</v>
      </c>
    </row>
    <row r="20" spans="2:4" ht="15.75" thickBot="1">
      <c r="B20" s="2"/>
      <c r="C20" s="28"/>
      <c r="D20" s="28"/>
    </row>
    <row r="21" spans="2:4" ht="16.5" thickBot="1">
      <c r="B21" s="7" t="s">
        <v>53</v>
      </c>
      <c r="C21" s="30">
        <f>SUM(C15:C20)</f>
        <v>20736</v>
      </c>
      <c r="D21" s="30">
        <f>SUM(D15:D20)</f>
        <v>12845</v>
      </c>
    </row>
    <row r="22" spans="2:4" ht="15">
      <c r="B22" s="3"/>
      <c r="C22" s="31"/>
      <c r="D22" s="31"/>
    </row>
    <row r="23" spans="2:4" ht="15.75">
      <c r="B23" s="6" t="s">
        <v>54</v>
      </c>
      <c r="C23" s="28"/>
      <c r="D23" s="28"/>
    </row>
    <row r="24" spans="2:4" ht="15">
      <c r="B24" s="2" t="s">
        <v>55</v>
      </c>
      <c r="C24" s="28">
        <v>-6699</v>
      </c>
      <c r="D24" s="28">
        <v>1891</v>
      </c>
    </row>
    <row r="25" spans="2:4" ht="15">
      <c r="B25" s="2" t="s">
        <v>56</v>
      </c>
      <c r="C25" s="28">
        <v>-2373</v>
      </c>
      <c r="D25" s="28">
        <v>-1482</v>
      </c>
    </row>
    <row r="26" spans="2:4" ht="15.75" thickBot="1">
      <c r="B26" s="2"/>
      <c r="C26" s="28"/>
      <c r="D26" s="28"/>
    </row>
    <row r="27" spans="2:4" ht="16.5" thickBot="1">
      <c r="B27" s="7" t="s">
        <v>127</v>
      </c>
      <c r="C27" s="30">
        <f>SUM(C21:C26)</f>
        <v>11664</v>
      </c>
      <c r="D27" s="30">
        <f>SUM(D21:D26)</f>
        <v>13254</v>
      </c>
    </row>
    <row r="28" spans="2:4" ht="15">
      <c r="B28" s="3"/>
      <c r="C28" s="31"/>
      <c r="D28" s="31"/>
    </row>
    <row r="29" spans="2:4" s="162" customFormat="1" ht="15">
      <c r="B29" s="160" t="s">
        <v>57</v>
      </c>
      <c r="C29" s="161">
        <v>-527</v>
      </c>
      <c r="D29" s="161">
        <v>-210</v>
      </c>
    </row>
    <row r="30" spans="2:4" ht="15.75" thickBot="1">
      <c r="B30" s="2"/>
      <c r="C30" s="28"/>
      <c r="D30" s="28"/>
    </row>
    <row r="31" spans="2:4" ht="16.5" thickBot="1">
      <c r="B31" s="7" t="s">
        <v>128</v>
      </c>
      <c r="C31" s="30">
        <f>SUM(C27:C30)</f>
        <v>11137</v>
      </c>
      <c r="D31" s="30">
        <f>SUM(D27:D30)</f>
        <v>13044</v>
      </c>
    </row>
    <row r="32" spans="2:4" ht="16.5" thickBot="1">
      <c r="B32" s="209"/>
      <c r="C32" s="206"/>
      <c r="D32" s="206"/>
    </row>
    <row r="33" spans="2:4" ht="16.5" thickBot="1">
      <c r="B33" s="122" t="s">
        <v>104</v>
      </c>
      <c r="C33" s="151"/>
      <c r="D33" s="151"/>
    </row>
    <row r="34" spans="2:4" ht="15">
      <c r="B34" s="210" t="s">
        <v>58</v>
      </c>
      <c r="C34" s="151">
        <v>329</v>
      </c>
      <c r="D34" s="151">
        <v>25</v>
      </c>
    </row>
    <row r="35" spans="2:4" ht="15">
      <c r="B35" s="123" t="s">
        <v>59</v>
      </c>
      <c r="C35" s="151">
        <v>-20929</v>
      </c>
      <c r="D35" s="151">
        <v>-36537</v>
      </c>
    </row>
    <row r="36" spans="2:4" ht="15">
      <c r="B36" s="123" t="s">
        <v>125</v>
      </c>
      <c r="C36" s="151">
        <v>-2967</v>
      </c>
      <c r="D36" s="208">
        <v>0</v>
      </c>
    </row>
    <row r="37" spans="2:4" ht="15">
      <c r="B37" s="123" t="s">
        <v>60</v>
      </c>
      <c r="C37" s="207">
        <v>2</v>
      </c>
      <c r="D37" s="207">
        <v>96</v>
      </c>
    </row>
    <row r="38" spans="2:4" ht="15.75" thickBot="1">
      <c r="B38" s="211"/>
      <c r="C38" s="151"/>
      <c r="D38" s="151"/>
    </row>
    <row r="39" spans="2:4" ht="16.5" thickBot="1">
      <c r="B39" s="6" t="s">
        <v>61</v>
      </c>
      <c r="C39" s="30">
        <f>SUM(C34:C38)</f>
        <v>-23565</v>
      </c>
      <c r="D39" s="30">
        <f>SUM(D34:D38)</f>
        <v>-36416</v>
      </c>
    </row>
    <row r="40" spans="2:4" ht="15.75" thickBot="1">
      <c r="B40" s="3"/>
      <c r="C40" s="152"/>
      <c r="D40" s="152"/>
    </row>
    <row r="41" spans="2:4" ht="16.5" thickBot="1">
      <c r="B41" s="122" t="s">
        <v>105</v>
      </c>
      <c r="C41" s="153"/>
      <c r="D41" s="153"/>
    </row>
    <row r="42" spans="2:4" ht="15">
      <c r="B42" s="76" t="s">
        <v>87</v>
      </c>
      <c r="C42" s="155">
        <v>129</v>
      </c>
      <c r="D42" s="155">
        <v>1035</v>
      </c>
    </row>
    <row r="43" spans="2:4" ht="15">
      <c r="B43" s="35" t="s">
        <v>86</v>
      </c>
      <c r="C43" s="185">
        <f>-41155-3</f>
        <v>-41158</v>
      </c>
      <c r="D43" s="185">
        <f>-1274+1</f>
        <v>-1273</v>
      </c>
    </row>
    <row r="44" spans="2:4" ht="15">
      <c r="B44" s="186" t="s">
        <v>99</v>
      </c>
      <c r="C44" s="276">
        <v>0</v>
      </c>
      <c r="D44" s="154">
        <v>80028</v>
      </c>
    </row>
    <row r="45" spans="2:4" ht="15">
      <c r="B45" s="35" t="s">
        <v>89</v>
      </c>
      <c r="C45" s="282">
        <f>-3737+3</f>
        <v>-3734</v>
      </c>
      <c r="D45" s="282">
        <f>-3279-1</f>
        <v>-3280</v>
      </c>
    </row>
    <row r="46" spans="2:4" ht="15">
      <c r="B46" s="35" t="s">
        <v>126</v>
      </c>
      <c r="C46" s="154">
        <v>-45</v>
      </c>
      <c r="D46" s="276">
        <v>0</v>
      </c>
    </row>
    <row r="47" spans="2:4" ht="15">
      <c r="B47" s="35" t="s">
        <v>90</v>
      </c>
      <c r="C47" s="154">
        <v>-11791</v>
      </c>
      <c r="D47" s="154">
        <v>-61687</v>
      </c>
    </row>
    <row r="48" spans="2:4" ht="15.75" thickBot="1">
      <c r="B48" s="35"/>
      <c r="C48" s="92"/>
      <c r="D48" s="92"/>
    </row>
    <row r="49" spans="2:4" ht="16.5" thickBot="1">
      <c r="B49" s="77" t="s">
        <v>129</v>
      </c>
      <c r="C49" s="29">
        <f>SUM(C42:C48)</f>
        <v>-56599</v>
      </c>
      <c r="D49" s="29">
        <f>SUM(D42:D48)</f>
        <v>14823</v>
      </c>
    </row>
    <row r="50" spans="2:4" ht="15.75">
      <c r="B50" s="6"/>
      <c r="C50" s="28"/>
      <c r="D50" s="28"/>
    </row>
    <row r="51" spans="2:4" ht="15">
      <c r="B51" s="35" t="s">
        <v>62</v>
      </c>
      <c r="C51" s="37">
        <f>C49+C39+C31</f>
        <v>-69027</v>
      </c>
      <c r="D51" s="37">
        <f>D49+D39+D31</f>
        <v>-8549</v>
      </c>
    </row>
    <row r="52" spans="2:4" ht="15">
      <c r="B52" s="2" t="s">
        <v>63</v>
      </c>
      <c r="C52" s="87">
        <v>32985</v>
      </c>
      <c r="D52" s="87">
        <v>7378</v>
      </c>
    </row>
    <row r="53" spans="2:4" ht="15.75" thickBot="1">
      <c r="B53" s="78"/>
      <c r="C53" s="29" t="s">
        <v>85</v>
      </c>
      <c r="D53" s="29" t="s">
        <v>85</v>
      </c>
    </row>
    <row r="54" spans="2:4" ht="16.5" thickBot="1">
      <c r="B54" s="79" t="s">
        <v>64</v>
      </c>
      <c r="C54" s="32">
        <f>SUM(C51:C53)</f>
        <v>-36042</v>
      </c>
      <c r="D54" s="32">
        <f>SUM(D51:D53)</f>
        <v>-1171</v>
      </c>
    </row>
    <row r="55" spans="3:4" ht="15">
      <c r="C55" s="42"/>
      <c r="D55" s="42"/>
    </row>
    <row r="56" spans="3:4" ht="15">
      <c r="C56" s="43"/>
      <c r="D56" s="43"/>
    </row>
    <row r="57" spans="3:4" ht="15">
      <c r="C57" s="93"/>
      <c r="D57" s="43"/>
    </row>
    <row r="58" spans="3:4" ht="15">
      <c r="C58" s="43"/>
      <c r="D58" s="43"/>
    </row>
    <row r="59" spans="3:4" ht="15">
      <c r="C59" s="43"/>
      <c r="D59" s="43"/>
    </row>
    <row r="60" spans="2:4" ht="15">
      <c r="B60" t="s">
        <v>79</v>
      </c>
      <c r="C60" s="43"/>
      <c r="D60" s="43"/>
    </row>
  </sheetData>
  <sheetProtection/>
  <printOptions/>
  <pageMargins left="0.36" right="0.37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Abdullah Hashim</dc:creator>
  <cp:keywords/>
  <dc:description/>
  <cp:lastModifiedBy>michele</cp:lastModifiedBy>
  <cp:lastPrinted>2009-05-21T03:19:37Z</cp:lastPrinted>
  <dcterms:created xsi:type="dcterms:W3CDTF">2005-10-26T01:37:35Z</dcterms:created>
  <dcterms:modified xsi:type="dcterms:W3CDTF">2009-05-25T10:19:37Z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-1673545698</vt:i4>
  </property>
  <property fmtid="{D5CDD505-2E9C-101B-9397-08002B2CF9AE}" pid="3" name="_EmailSubject">
    <vt:lpwstr>Re: Finalised Qtr 1, 2008 results</vt:lpwstr>
  </property>
  <property fmtid="{D5CDD505-2E9C-101B-9397-08002B2CF9AE}" pid="4" name="_AuthorEmail">
    <vt:lpwstr>joachim@tanjungoffshore.com.my</vt:lpwstr>
  </property>
  <property fmtid="{D5CDD505-2E9C-101B-9397-08002B2CF9AE}" pid="5" name="_AuthorEmailDisplayName">
    <vt:lpwstr>Joachim Tan Seow  Hoe</vt:lpwstr>
  </property>
  <property fmtid="{D5CDD505-2E9C-101B-9397-08002B2CF9AE}" pid="6" name="_PreviousAdHocReviewCycleID">
    <vt:i4>2017292715</vt:i4>
  </property>
  <property fmtid="{D5CDD505-2E9C-101B-9397-08002B2CF9AE}" pid="7" name="_ReviewingToolsShownOnce">
    <vt:lpwstr/>
  </property>
</Properties>
</file>